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Portfolio 1B - Mar 15" sheetId="1" r:id="rId1"/>
    <sheet name="Portfolio 1C - Mar 15" sheetId="2" r:id="rId2"/>
    <sheet name="Portfolio 2A - Mar 15" sheetId="3" r:id="rId3"/>
    <sheet name="Portfolio 2B - Mar 15" sheetId="4" r:id="rId4"/>
    <sheet name="Portfolio 2C - Mar 15" sheetId="5" r:id="rId5"/>
    <sheet name="Portfolio 3A - Mar 15" sheetId="6" r:id="rId6"/>
    <sheet name="Portfolio 3B - Mar 15" sheetId="7" r:id="rId7"/>
    <sheet name="Portfolio 1B - Mar 31" sheetId="8" r:id="rId8"/>
    <sheet name="Portfolio 1C - Mar 31" sheetId="9" r:id="rId9"/>
    <sheet name="Portfolio 2A - Mar 31" sheetId="10" r:id="rId10"/>
    <sheet name="Portfolio 2B - Mar 31" sheetId="11" r:id="rId11"/>
    <sheet name="Portfolio 2C - Mar 31" sheetId="12" r:id="rId12"/>
    <sheet name="Portfolio 3A - Mar 31" sheetId="13" r:id="rId13"/>
    <sheet name="Portfolio 3B - Mar 31" sheetId="14" r:id="rId14"/>
    <sheet name="Half yearly Portfolio 1B" sheetId="15" r:id="rId15"/>
    <sheet name="Half yearly Portfolio 1C" sheetId="16" r:id="rId16"/>
    <sheet name="Half yearly Portfolio 2A" sheetId="17" r:id="rId17"/>
    <sheet name="Half yearly Portfolio 2B" sheetId="18" r:id="rId18"/>
    <sheet name="Half yearly Portfolio 2C" sheetId="19" r:id="rId19"/>
    <sheet name="Half yearly Portfolio 3A" sheetId="20" r:id="rId20"/>
    <sheet name="Half yearly Portfolio 3B" sheetId="21" r:id="rId21"/>
    <sheet name="DashBoard - Schemes AUM" sheetId="22" r:id="rId22"/>
    <sheet name="DashBoard-Investment Objective" sheetId="23" r:id="rId23"/>
    <sheet name="DashBoard-Portfolio" sheetId="24" r:id="rId24"/>
    <sheet name="DashBoard - Portfolio Sch 2" sheetId="25" r:id="rId25"/>
    <sheet name="DashBoard-Scheme Performance" sheetId="26" r:id="rId26"/>
    <sheet name="DashBoard-Expense Ratio" sheetId="27" r:id="rId27"/>
    <sheet name="Anex A1 AUM disclosure" sheetId="28" r:id="rId28"/>
    <sheet name="Anex A2 AUM stateUT wise " sheetId="29" r:id="rId29"/>
    <sheet name="Annexure B vote cast by MF" sheetId="30" r:id="rId30"/>
    <sheet name="Transaction Report-Mar 1 to 15" sheetId="31" r:id="rId31"/>
    <sheet name="Transaction Report-Mar 16 to 31" sheetId="32" r:id="rId32"/>
    <sheet name="XDO_METADATA" sheetId="33" state="hidden" r:id="rId33"/>
  </sheets>
  <definedNames>
    <definedName name="XDO_?FULL_NAME?">'Portfolio 1B - Mar 15'!$A$2</definedName>
    <definedName name="XDO_?FULL_NAME?1?">'Portfolio 1C - Mar 15'!$A$2</definedName>
    <definedName name="XDO_?FULL_NAME?2?">'Portfolio 2A - Mar 15'!$A$2</definedName>
    <definedName name="XDO_?FULL_NAME?3?">'Portfolio 2B - Mar 15'!$A$2</definedName>
    <definedName name="XDO_?FULL_NAME?4?">'Portfolio 2C - Mar 15'!$A$2</definedName>
    <definedName name="XDO_?FULL_NAME?5?">'Portfolio 3A - Mar 15'!$A$2</definedName>
    <definedName name="XDO_?FULL_NAME?6?">'Portfolio 3B - Mar 15'!$A$2</definedName>
    <definedName name="XDO_?INSTRUMENT_1?">'Portfolio 1B - Mar 15'!$B$7:$B$8</definedName>
    <definedName name="XDO_?INSTRUMENT_1?1?">'Portfolio 1C - Mar 15'!$B$7:$B$9</definedName>
    <definedName name="XDO_?INSTRUMENT_1?2?">'Portfolio 2A - Mar 15'!$B$7:$B$8</definedName>
    <definedName name="XDO_?INSTRUMENT_1?3?">'Portfolio 2B - Mar 15'!$B$7:$B$8</definedName>
    <definedName name="XDO_?INSTRUMENT_1?4?">'Portfolio 2C - Mar 15'!$B$7</definedName>
    <definedName name="XDO_?INSTRUMENT_1?5?">'Portfolio 3A - Mar 15'!$B$7:$B$8</definedName>
    <definedName name="XDO_?INSTRUMENT_1?6?">'Portfolio 3B - Mar 15'!$B$7:$B$8</definedName>
    <definedName name="XDO_?INSTRUMENT_2?">'Portfolio 1B - Mar 15'!#REF!</definedName>
    <definedName name="XDO_?INSTRUMENT_2?1?">'Portfolio 1C - Mar 15'!$B$10:$B$18</definedName>
    <definedName name="XDO_?INSTRUMENT_2?2?">'Portfolio 2A - Mar 15'!$B$10:$B$18</definedName>
    <definedName name="XDO_?INSTRUMENT_2?3?">'Portfolio 2B - Mar 15'!$B$10:$B$20</definedName>
    <definedName name="XDO_?INSTRUMENT_2?4?">'Portfolio 2C - Mar 15'!$B$10:$B$15</definedName>
    <definedName name="XDO_?INSTRUMENT_2?5?">'Portfolio 3A - Mar 15'!$B$10:$B$17</definedName>
    <definedName name="XDO_?INSTRUMENT_2?6?">'Portfolio 3B - Mar 15'!$B$10:$B$16</definedName>
    <definedName name="XDO_?INSTRUMENT_CP1?">'Portfolio 1B - Mar 15'!$B$10:$B$19</definedName>
    <definedName name="XDO_?INSTRUMENT_CP1?1?">'Portfolio 1C - Mar 15'!$B$13:$B$29</definedName>
    <definedName name="XDO_?INSTRUMENT_CP1?2?">'Portfolio 2A - Mar 15'!$B$13:$B$28</definedName>
    <definedName name="XDO_?INSTRUMENT_CP1?3?">'Portfolio 2B - Mar 15'!$B$13:$B$30</definedName>
    <definedName name="XDO_?INSTRUMENT_CP1?4?">'Portfolio 2C - Mar 15'!$B$13:$B$24</definedName>
    <definedName name="XDO_?INSTRUMENT_CP1?5?">'Portfolio 3A - Mar 15'!$B$13:$B$28</definedName>
    <definedName name="XDO_?INSTRUMENT_CP1?6?">'Portfolio 3B - Mar 15'!$B$13:$B$26</definedName>
    <definedName name="XDO_?INSTRUMENT_CP2?">'Portfolio 1B - Mar 15'!$B$13</definedName>
    <definedName name="XDO_?ISIN_1?">'Portfolio 1B - Mar 15'!$D$7:$D$8</definedName>
    <definedName name="XDO_?ISIN_1?1?">'Portfolio 1C - Mar 15'!$D$7:$D$9</definedName>
    <definedName name="XDO_?ISIN_1?2?">'Portfolio 2A - Mar 15'!$D$7:$D$8</definedName>
    <definedName name="XDO_?ISIN_1?3?">'Portfolio 2B - Mar 15'!$D$7:$D$8</definedName>
    <definedName name="XDO_?ISIN_1?4?">'Portfolio 2C - Mar 15'!$D$7</definedName>
    <definedName name="XDO_?ISIN_1?5?">'Portfolio 3A - Mar 15'!$D$7:$D$8</definedName>
    <definedName name="XDO_?ISIN_1?6?">'Portfolio 3B - Mar 15'!$D$7:$D$8</definedName>
    <definedName name="XDO_?ISIN_2?">'Portfolio 1B - Mar 15'!#REF!</definedName>
    <definedName name="XDO_?ISIN_2?1?">'Portfolio 1C - Mar 15'!$D$10:$D$18</definedName>
    <definedName name="XDO_?ISIN_2?2?">'Portfolio 2A - Mar 15'!$D$10:$D$18</definedName>
    <definedName name="XDO_?ISIN_2?3?">'Portfolio 2B - Mar 15'!$D$10:$D$20</definedName>
    <definedName name="XDO_?ISIN_2?4?">'Portfolio 2C - Mar 15'!$D$10:$D$15</definedName>
    <definedName name="XDO_?ISIN_2?5?">'Portfolio 3A - Mar 15'!$D$10:$D$17</definedName>
    <definedName name="XDO_?ISIN_2?6?">'Portfolio 3B - Mar 15'!$D$10:$D$16</definedName>
    <definedName name="XDO_?ISIN_CP1?">'Portfolio 1B - Mar 15'!$D$10:$D$19</definedName>
    <definedName name="XDO_?ISIN_CP1?1?">'Portfolio 1C - Mar 15'!$D$13:$D$29</definedName>
    <definedName name="XDO_?ISIN_CP1?2?">'Portfolio 2A - Mar 15'!$D$13:$D$28</definedName>
    <definedName name="XDO_?ISIN_CP1?3?">'Portfolio 2B - Mar 15'!$D$13:$D$30</definedName>
    <definedName name="XDO_?ISIN_CP1?4?">'Portfolio 2C - Mar 15'!$D$13:$D$24</definedName>
    <definedName name="XDO_?ISIN_CP1?5?">'Portfolio 3A - Mar 15'!$D$13:$D$28</definedName>
    <definedName name="XDO_?ISIN_CP1?6?">'Portfolio 3B - Mar 15'!$D$13:$D$26</definedName>
    <definedName name="XDO_?ISIN_CP2?">'Portfolio 1B - Mar 15'!$D$13</definedName>
    <definedName name="XDO_?MARKET_VALUE_1?">'Portfolio 1B - Mar 15'!$F$7:$F$8</definedName>
    <definedName name="XDO_?MARKET_VALUE_1?1?">'Portfolio 1C - Mar 15'!$F$7:$F$9</definedName>
    <definedName name="XDO_?MARKET_VALUE_1?2?">'Portfolio 2A - Mar 15'!$F$7:$F$8</definedName>
    <definedName name="XDO_?MARKET_VALUE_1?3?">'Portfolio 2B - Mar 15'!$F$7:$F$8</definedName>
    <definedName name="XDO_?MARKET_VALUE_1?4?">'Portfolio 2C - Mar 15'!$F$7</definedName>
    <definedName name="XDO_?MARKET_VALUE_1?5?">'Portfolio 3A - Mar 15'!$F$7:$F$8</definedName>
    <definedName name="XDO_?MARKET_VALUE_1?6?">'Portfolio 3B - Mar 15'!$F$7:$F$8</definedName>
    <definedName name="XDO_?MARKET_VALUE_2?">'Portfolio 1B - Mar 15'!#REF!</definedName>
    <definedName name="XDO_?MARKET_VALUE_2?1?">'Portfolio 1C - Mar 15'!$F$10:$F$18</definedName>
    <definedName name="XDO_?MARKET_VALUE_2?2?">'Portfolio 2A - Mar 15'!$F$10:$F$18</definedName>
    <definedName name="XDO_?MARKET_VALUE_2?3?">'Portfolio 2B - Mar 15'!$F$10:$F$20</definedName>
    <definedName name="XDO_?MARKET_VALUE_2?4?">'Portfolio 2C - Mar 15'!$F$10:$F$15</definedName>
    <definedName name="XDO_?MARKET_VALUE_2?5?">'Portfolio 3A - Mar 15'!$F$10:$F$17</definedName>
    <definedName name="XDO_?MARKET_VALUE_2?6?">'Portfolio 3B - Mar 15'!$F$10:$F$16</definedName>
    <definedName name="XDO_?MARKET_VALUE_3?">'Portfolio 1B - Mar 15'!$F$16:$F$24</definedName>
    <definedName name="XDO_?MARKET_VALUE_3?1?">'Portfolio 1C - Mar 15'!$F$19:$F$34</definedName>
    <definedName name="XDO_?MARKET_VALUE_3?2?">'Portfolio 2A - Mar 15'!$F$19:$F$33</definedName>
    <definedName name="XDO_?MARKET_VALUE_3?3?">'Portfolio 2B - Mar 15'!$F$19:$F$35</definedName>
    <definedName name="XDO_?MARKET_VALUE_3?4?">'Portfolio 2C - Mar 15'!$F$18:$F$29</definedName>
    <definedName name="XDO_?MARKET_VALUE_3?5?">'Portfolio 3A - Mar 15'!$F$19:$F$33</definedName>
    <definedName name="XDO_?MARKET_VALUE_3?6?">'Portfolio 3B - Mar 15'!$F$19:$F$31</definedName>
    <definedName name="XDO_?MARKET_VALUE_CP1?">'Portfolio 1B - Mar 15'!$F$10:$F$19</definedName>
    <definedName name="XDO_?MARKET_VALUE_CP1?1?">'Portfolio 1C - Mar 15'!$F$13:$F$29</definedName>
    <definedName name="XDO_?MARKET_VALUE_CP1?2?">'Portfolio 2A - Mar 15'!$F$13:$F$28</definedName>
    <definedName name="XDO_?MARKET_VALUE_CP1?3?">'Portfolio 2B - Mar 15'!$F$13:$F$30</definedName>
    <definedName name="XDO_?MARKET_VALUE_CP1?4?">'Portfolio 2C - Mar 15'!$F$13:$F$24</definedName>
    <definedName name="XDO_?MARKET_VALUE_CP1?5?">'Portfolio 3A - Mar 15'!$F$13:$F$28</definedName>
    <definedName name="XDO_?MARKET_VALUE_CP1?6?">'Portfolio 3B - Mar 15'!$F$13:$F$26</definedName>
    <definedName name="XDO_?MARKET_VALUE_CP2?">'Portfolio 1B - Mar 15'!$F$13</definedName>
    <definedName name="XDO_?PER_ASSETS_1?">'Portfolio 1B - Mar 15'!$G$7:$G$8</definedName>
    <definedName name="XDO_?PER_ASSETS_1?1?">'Portfolio 1C - Mar 15'!$G$7:$G$9</definedName>
    <definedName name="XDO_?PER_ASSETS_1?2?">'Portfolio 2A - Mar 15'!$G$7:$G$8</definedName>
    <definedName name="XDO_?PER_ASSETS_1?3?">'Portfolio 2B - Mar 15'!$G$7:$G$8</definedName>
    <definedName name="XDO_?PER_ASSETS_1?4?">'Portfolio 2C - Mar 15'!$G$7</definedName>
    <definedName name="XDO_?PER_ASSETS_1?5?">'Portfolio 3A - Mar 15'!$G$7:$G$8</definedName>
    <definedName name="XDO_?PER_ASSETS_1?6?">'Portfolio 3B - Mar 15'!$G$7:$G$8</definedName>
    <definedName name="XDO_?PER_ASSETS_2?">'Portfolio 1B - Mar 15'!#REF!</definedName>
    <definedName name="XDO_?PER_ASSETS_2?1?">'Portfolio 1C - Mar 15'!$G$10:$G$18</definedName>
    <definedName name="XDO_?PER_ASSETS_2?2?">'Portfolio 2A - Mar 15'!$G$10:$G$18</definedName>
    <definedName name="XDO_?PER_ASSETS_2?3?">'Portfolio 2B - Mar 15'!$G$10:$G$20</definedName>
    <definedName name="XDO_?PER_ASSETS_2?4?">'Portfolio 2C - Mar 15'!$G$10:$G$15</definedName>
    <definedName name="XDO_?PER_ASSETS_2?5?">'Portfolio 3A - Mar 15'!$G$10:$G$17</definedName>
    <definedName name="XDO_?PER_ASSETS_2?6?">'Portfolio 3B - Mar 15'!$G$10:$G$16</definedName>
    <definedName name="XDO_?PER_ASSETS_3?">'Portfolio 1B - Mar 15'!$G$16:$G$24</definedName>
    <definedName name="XDO_?PER_ASSETS_3?1?">'Portfolio 1C - Mar 15'!$G$19:$G$34</definedName>
    <definedName name="XDO_?PER_ASSETS_3?2?">'Portfolio 2A - Mar 15'!$G$19:$G$33</definedName>
    <definedName name="XDO_?PER_ASSETS_3?3?">'Portfolio 2B - Mar 15'!$G$19:$G$35</definedName>
    <definedName name="XDO_?PER_ASSETS_3?4?">'Portfolio 2C - Mar 15'!$G$18:$G$29</definedName>
    <definedName name="XDO_?PER_ASSETS_3?5?">'Portfolio 3A - Mar 15'!$G$19:$G$33</definedName>
    <definedName name="XDO_?PER_ASSETS_3?6?">'Portfolio 3B - Mar 15'!$G$19:$G$31</definedName>
    <definedName name="XDO_?PER_ASSETS_CP1?">'Portfolio 1B - Mar 15'!$G$10:$G$19</definedName>
    <definedName name="XDO_?PER_ASSETS_CP1?1?">'Portfolio 1C - Mar 15'!$G$13:$G$29</definedName>
    <definedName name="XDO_?PER_ASSETS_CP1?2?">'Portfolio 2A - Mar 15'!$G$13:$G$28</definedName>
    <definedName name="XDO_?PER_ASSETS_CP1?3?">'Portfolio 2B - Mar 15'!$G$13:$G$30</definedName>
    <definedName name="XDO_?PER_ASSETS_CP1?4?">'Portfolio 2C - Mar 15'!$G$13:$G$24</definedName>
    <definedName name="XDO_?PER_ASSETS_CP1?5?">'Portfolio 3A - Mar 15'!$G$13:$G$28</definedName>
    <definedName name="XDO_?PER_ASSETS_CP1?6?">'Portfolio 3B - Mar 15'!$G$13:$G$26</definedName>
    <definedName name="XDO_?PER_ASSETS_CP2?">'Portfolio 1B - Mar 15'!$G$13</definedName>
    <definedName name="XDO_?QUANTITE_1?">'Portfolio 1B - Mar 15'!$E$7:$E$8</definedName>
    <definedName name="XDO_?QUANTITE_1?1?">'Portfolio 1C - Mar 15'!$E$7:$E$9</definedName>
    <definedName name="XDO_?QUANTITE_1?2?">'Portfolio 2A - Mar 15'!$E$7:$E$8</definedName>
    <definedName name="XDO_?QUANTITE_1?3?">'Portfolio 2B - Mar 15'!$E$7:$E$8</definedName>
    <definedName name="XDO_?QUANTITE_1?4?">'Portfolio 2C - Mar 15'!$E$7</definedName>
    <definedName name="XDO_?QUANTITE_1?5?">'Portfolio 3A - Mar 15'!$E$7:$E$8</definedName>
    <definedName name="XDO_?QUANTITE_1?6?">'Portfolio 3B - Mar 15'!$E$7:$E$8</definedName>
    <definedName name="XDO_?QUANTITE_2?">'Portfolio 1B - Mar 15'!#REF!</definedName>
    <definedName name="XDO_?QUANTITE_2?1?">'Portfolio 1C - Mar 15'!$E$10:$E$18</definedName>
    <definedName name="XDO_?QUANTITE_2?2?">'Portfolio 2A - Mar 15'!$E$10:$E$18</definedName>
    <definedName name="XDO_?QUANTITE_2?3?">'Portfolio 2B - Mar 15'!$E$10:$E$20</definedName>
    <definedName name="XDO_?QUANTITE_2?4?">'Portfolio 2C - Mar 15'!$E$10:$E$15</definedName>
    <definedName name="XDO_?QUANTITE_2?5?">'Portfolio 3A - Mar 15'!$E$10:$E$17</definedName>
    <definedName name="XDO_?QUANTITE_2?6?">'Portfolio 3B - Mar 15'!$E$10:$E$16</definedName>
    <definedName name="XDO_?QUANTITE_3?">'Portfolio 1B - Mar 15'!$E$16:$E$24</definedName>
    <definedName name="XDO_?QUANTITE_3?1?">'Portfolio 1C - Mar 15'!$E$19:$E$34</definedName>
    <definedName name="XDO_?QUANTITE_3?2?">'Portfolio 2A - Mar 15'!$E$19:$E$33</definedName>
    <definedName name="XDO_?QUANTITE_3?3?">'Portfolio 2B - Mar 15'!$E$19:$E$35</definedName>
    <definedName name="XDO_?QUANTITE_3?4?">'Portfolio 2C - Mar 15'!$E$18:$E$29</definedName>
    <definedName name="XDO_?QUANTITE_3?5?">'Portfolio 3A - Mar 15'!$E$19:$E$33</definedName>
    <definedName name="XDO_?QUANTITE_3?6?">'Portfolio 3B - Mar 15'!$E$19:$E$31</definedName>
    <definedName name="XDO_?QUANTITE_CP1?">'Portfolio 1B - Mar 15'!$E$10:$E$19</definedName>
    <definedName name="XDO_?QUANTITE_CP1?1?">'Portfolio 1C - Mar 15'!$E$13:$E$29</definedName>
    <definedName name="XDO_?QUANTITE_CP1?2?">'Portfolio 2A - Mar 15'!$E$13:$E$28</definedName>
    <definedName name="XDO_?QUANTITE_CP1?3?">'Portfolio 2B - Mar 15'!$E$13:$E$30</definedName>
    <definedName name="XDO_?QUANTITE_CP1?4?">'Portfolio 2C - Mar 15'!$E$13:$E$24</definedName>
    <definedName name="XDO_?QUANTITE_CP1?5?">'Portfolio 3A - Mar 15'!$E$13:$E$28</definedName>
    <definedName name="XDO_?QUANTITE_CP1?6?">'Portfolio 3B - Mar 15'!$E$13:$E$26</definedName>
    <definedName name="XDO_?QUANTITE_CP2?">'Portfolio 1B - Mar 15'!$E$13</definedName>
    <definedName name="XDO_?RATING_1?">'Portfolio 1B - Mar 15'!$C$7:$C$8</definedName>
    <definedName name="XDO_?RATING_1?1?">'Portfolio 1C - Mar 15'!$C$7:$C$9</definedName>
    <definedName name="XDO_?RATING_1?2?">'Portfolio 2A - Mar 15'!$C$7:$C$8</definedName>
    <definedName name="XDO_?RATING_1?3?">'Portfolio 2B - Mar 15'!$C$7:$C$8</definedName>
    <definedName name="XDO_?RATING_1?4?">'Portfolio 2C - Mar 15'!$C$7</definedName>
    <definedName name="XDO_?RATING_1?5?">'Portfolio 3A - Mar 15'!$C$7:$C$8</definedName>
    <definedName name="XDO_?RATING_1?6?">'Portfolio 3B - Mar 15'!$C$7:$C$8</definedName>
    <definedName name="XDO_?RATING_2?">'Portfolio 1B - Mar 15'!#REF!</definedName>
    <definedName name="XDO_?RATING_2?1?">'Portfolio 1C - Mar 15'!$C$10:$C$18</definedName>
    <definedName name="XDO_?RATING_2?2?">'Portfolio 2A - Mar 15'!$C$10:$C$18</definedName>
    <definedName name="XDO_?RATING_2?3?">'Portfolio 2B - Mar 15'!$C$10:$C$20</definedName>
    <definedName name="XDO_?RATING_2?4?">'Portfolio 2C - Mar 15'!$C$10:$C$15</definedName>
    <definedName name="XDO_?RATING_2?5?">'Portfolio 3A - Mar 15'!$C$10:$C$17</definedName>
    <definedName name="XDO_?RATING_2?6?">'Portfolio 3B - Mar 15'!$C$10:$C$16</definedName>
    <definedName name="XDO_?RATING_CP1?">'Portfolio 1B - Mar 15'!$C$10:$C$19</definedName>
    <definedName name="XDO_?RATING_CP1?1?">'Portfolio 1C - Mar 15'!$C$13:$C$29</definedName>
    <definedName name="XDO_?RATING_CP1?2?">'Portfolio 2A - Mar 15'!$C$13:$C$28</definedName>
    <definedName name="XDO_?RATING_CP1?3?">'Portfolio 2B - Mar 15'!$C$13:$C$30</definedName>
    <definedName name="XDO_?RATING_CP1?4?">'Portfolio 2C - Mar 15'!$C$13:$C$24</definedName>
    <definedName name="XDO_?RATING_CP1?5?">'Portfolio 3A - Mar 15'!$C$13:$C$28</definedName>
    <definedName name="XDO_?RATING_CP1?6?">'Portfolio 3B - Mar 15'!$C$13:$C$26</definedName>
    <definedName name="XDO_?RATING_CP2?">'Portfolio 1B - Mar 15'!$C$13</definedName>
    <definedName name="XDO_?SR_NO_1?">'Portfolio 1B - Mar 15'!$A$7:$A$8</definedName>
    <definedName name="XDO_?SR_NO_1?1?">'Portfolio 1C - Mar 15'!$A$7:$A$9</definedName>
    <definedName name="XDO_?SR_NO_1?2?">'Portfolio 2A - Mar 15'!$A$7:$A$8</definedName>
    <definedName name="XDO_?SR_NO_1?3?">'Portfolio 2B - Mar 15'!$A$7:$A$8</definedName>
    <definedName name="XDO_?SR_NO_1?4?">'Portfolio 2C - Mar 15'!$A$7</definedName>
    <definedName name="XDO_?SR_NO_1?5?">'Portfolio 3A - Mar 15'!$A$7:$A$8</definedName>
    <definedName name="XDO_?SR_NO_1?6?">'Portfolio 3B - Mar 15'!$A$7:$A$8</definedName>
    <definedName name="XDO_?SR_NO_2?">'Portfolio 1B - Mar 15'!#REF!</definedName>
    <definedName name="XDO_?SR_NO_2?1?">'Portfolio 1C - Mar 15'!$A$10:$A$18</definedName>
    <definedName name="XDO_?SR_NO_2?2?">'Portfolio 2A - Mar 15'!$A$10:$A$18</definedName>
    <definedName name="XDO_?SR_NO_2?3?">'Portfolio 2B - Mar 15'!$A$10:$A$20</definedName>
    <definedName name="XDO_?SR_NO_2?4?">'Portfolio 2C - Mar 15'!$A$10:$A$15</definedName>
    <definedName name="XDO_?SR_NO_2?5?">'Portfolio 3A - Mar 15'!$A$10:$A$17</definedName>
    <definedName name="XDO_?SR_NO_2?6?">'Portfolio 3B - Mar 15'!$A$10:$A$16</definedName>
    <definedName name="XDO_?SR_NO_CP1?">'Portfolio 1B - Mar 15'!$A$10:$A$19</definedName>
    <definedName name="XDO_?SR_NO_CP1?1?">'Portfolio 1C - Mar 15'!$A$13:$A$29</definedName>
    <definedName name="XDO_?SR_NO_CP1?2?">'Portfolio 2A - Mar 15'!$A$13:$A$28</definedName>
    <definedName name="XDO_?SR_NO_CP1?3?">'Portfolio 2B - Mar 15'!$A$13:$A$30</definedName>
    <definedName name="XDO_?SR_NO_CP1?4?">'Portfolio 2C - Mar 15'!$A$13:$A$24</definedName>
    <definedName name="XDO_?SR_NO_CP1?5?">'Portfolio 3A - Mar 15'!$A$13:$A$28</definedName>
    <definedName name="XDO_?SR_NO_CP1?6?">'Portfolio 3B - Mar 15'!$A$13:$A$26</definedName>
    <definedName name="XDO_?SR_NO_CP2?">'Portfolio 1B - Mar 15'!$A$13</definedName>
    <definedName name="XDO_?ST_LEFT_MARKET_VAL?">'Portfolio 1B - Mar 15'!$F$27</definedName>
    <definedName name="XDO_?ST_LEFT_MARKET_VAL?1?">'Portfolio 1C - Mar 15'!$F$37</definedName>
    <definedName name="XDO_?ST_LEFT_MARKET_VAL?2?">'Portfolio 2A - Mar 15'!$F$36</definedName>
    <definedName name="XDO_?ST_LEFT_MARKET_VAL?3?">'Portfolio 2B - Mar 15'!$F$38</definedName>
    <definedName name="XDO_?ST_LEFT_MARKET_VAL?4?">'Portfolio 2C - Mar 15'!$F$32</definedName>
    <definedName name="XDO_?ST_LEFT_MARKET_VAL?5?">'Portfolio 3A - Mar 15'!$F$36</definedName>
    <definedName name="XDO_?ST_LEFT_MARKET_VAL?6?">'Portfolio 3B - Mar 15'!$F$34</definedName>
    <definedName name="XDO_?ST_LEFT_MARKET_VAL_1?">'Portfolio 1B - Mar 15'!$F$28</definedName>
    <definedName name="XDO_?ST_LEFT_MARKET_VAL_1?1?">'Portfolio 1C - Mar 15'!$F$38</definedName>
    <definedName name="XDO_?ST_LEFT_MARKET_VAL_1?2?">'Portfolio 2A - Mar 15'!$F$37</definedName>
    <definedName name="XDO_?ST_LEFT_MARKET_VAL_1?3?">'Portfolio 2B - Mar 15'!$F$39</definedName>
    <definedName name="XDO_?ST_LEFT_MARKET_VAL_1?4?">'Portfolio 2C - Mar 15'!$F$33</definedName>
    <definedName name="XDO_?ST_LEFT_MARKET_VAL_1?5?">'Portfolio 3A - Mar 15'!$F$37</definedName>
    <definedName name="XDO_?ST_LEFT_MARKET_VAL_1?6?">'Portfolio 3B - Mar 15'!$F$35</definedName>
    <definedName name="XDO_?ST_LEFT_PER_ASSETS?">'Portfolio 1B - Mar 15'!$G$27</definedName>
    <definedName name="XDO_?ST_LEFT_PER_ASSETS?1?">'Portfolio 1C - Mar 15'!$G$37</definedName>
    <definedName name="XDO_?ST_LEFT_PER_ASSETS?2?">'Portfolio 2A - Mar 15'!$G$36</definedName>
    <definedName name="XDO_?ST_LEFT_PER_ASSETS?3?">'Portfolio 2B - Mar 15'!$G$38</definedName>
    <definedName name="XDO_?ST_LEFT_PER_ASSETS?4?">'Portfolio 2C - Mar 15'!$G$32</definedName>
    <definedName name="XDO_?ST_LEFT_PER_ASSETS?5?">'Portfolio 3A - Mar 15'!$G$36</definedName>
    <definedName name="XDO_?ST_LEFT_PER_ASSETS?6?">'Portfolio 3B - Mar 15'!$G$34</definedName>
    <definedName name="XDO_?ST_LEFT_PER_ASSETS_1?">'Portfolio 1B - Mar 15'!$G$28</definedName>
    <definedName name="XDO_?ST_LEFT_PER_ASSETS_1?1?">'Portfolio 1C - Mar 15'!$G$38</definedName>
    <definedName name="XDO_?ST_LEFT_PER_ASSETS_1?2?">'Portfolio 2A - Mar 15'!$G$37</definedName>
    <definedName name="XDO_?ST_LEFT_PER_ASSETS_1?3?">'Portfolio 2B - Mar 15'!$G$39</definedName>
    <definedName name="XDO_?ST_LEFT_PER_ASSETS_1?4?">'Portfolio 2C - Mar 15'!$G$33</definedName>
    <definedName name="XDO_?ST_LEFT_PER_ASSETS_1?5?">'Portfolio 3A - Mar 15'!$G$37</definedName>
    <definedName name="XDO_?ST_LEFT_PER_ASSETS_1?6?">'Portfolio 3B - Mar 15'!$G$35</definedName>
    <definedName name="XDO_?ST_MARKET_VALUE_3?">'Portfolio 1B - Mar 15'!$F$25</definedName>
    <definedName name="XDO_?ST_MARKET_VALUE_3?1?">'Portfolio 1C - Mar 15'!$F$35</definedName>
    <definedName name="XDO_?ST_MARKET_VALUE_3?2?">'Portfolio 2A - Mar 15'!$F$34</definedName>
    <definedName name="XDO_?ST_MARKET_VALUE_3?3?">'Portfolio 2B - Mar 15'!$F$36</definedName>
    <definedName name="XDO_?ST_MARKET_VALUE_3?4?">'Portfolio 2C - Mar 15'!$F$30</definedName>
    <definedName name="XDO_?ST_MARKET_VALUE_3?5?">'Portfolio 3A - Mar 15'!$F$34</definedName>
    <definedName name="XDO_?ST_MARKET_VALUE_3?6?">'Portfolio 3B - Mar 15'!$F$32</definedName>
    <definedName name="XDO_?ST_MARKET_VALUE_4?">'Portfolio 1B - Mar 15'!$F$29</definedName>
    <definedName name="XDO_?ST_MARKET_VALUE_4?1?">'Portfolio 1C - Mar 15'!$F$39</definedName>
    <definedName name="XDO_?ST_MARKET_VALUE_4?2?">'Portfolio 2A - Mar 15'!$F$38</definedName>
    <definedName name="XDO_?ST_MARKET_VALUE_4?3?">'Portfolio 2B - Mar 15'!$F$40</definedName>
    <definedName name="XDO_?ST_MARKET_VALUE_4?4?">'Portfolio 2C - Mar 15'!$F$34</definedName>
    <definedName name="XDO_?ST_MARKET_VALUE_4?5?">'Portfolio 3A - Mar 15'!$F$38</definedName>
    <definedName name="XDO_?ST_MARKET_VALUE_4?6?">'Portfolio 3B - Mar 15'!$F$36</definedName>
    <definedName name="XDO_?ST_PER_ASSETS_3?">'Portfolio 1B - Mar 15'!$G$25</definedName>
    <definedName name="XDO_?ST_PER_ASSETS_3?1?">'Portfolio 1C - Mar 15'!$G$35</definedName>
    <definedName name="XDO_?ST_PER_ASSETS_3?2?">'Portfolio 2A - Mar 15'!$G$34</definedName>
    <definedName name="XDO_?ST_PER_ASSETS_3?3?">'Portfolio 2B - Mar 15'!$G$36</definedName>
    <definedName name="XDO_?ST_PER_ASSETS_3?4?">'Portfolio 2C - Mar 15'!$G$30</definedName>
    <definedName name="XDO_?ST_PER_ASSETS_3?5?">'Portfolio 3A - Mar 15'!$G$34</definedName>
    <definedName name="XDO_?ST_PER_ASSETS_3?6?">'Portfolio 3B - Mar 15'!$G$32</definedName>
    <definedName name="XDO_?ST_TOTAL_MARKET_VALUE?">'Portfolio 1B - Mar 15'!$F$22:$F$24</definedName>
    <definedName name="XDO_?ST_TOTAL_MARKET_VALUE?1?">'Portfolio 1C - Mar 15'!$F$32</definedName>
    <definedName name="XDO_?ST_TOTAL_MARKET_VALUE?10?">'Portfolio 3A - Mar 15'!$F$26:$F$33</definedName>
    <definedName name="XDO_?ST_TOTAL_MARKET_VALUE?11?">'Portfolio 3B - Mar 15'!$F$29</definedName>
    <definedName name="XDO_?ST_TOTAL_MARKET_VALUE?12?">'Portfolio 3B - Mar 15'!$F$26:$F$31</definedName>
    <definedName name="XDO_?ST_TOTAL_MARKET_VALUE?2?">'Portfolio 1C - Mar 15'!$F$24:$F$34</definedName>
    <definedName name="XDO_?ST_TOTAL_MARKET_VALUE?3?">'Portfolio 2A - Mar 15'!$F$31</definedName>
    <definedName name="XDO_?ST_TOTAL_MARKET_VALUE?4?">'Portfolio 2A - Mar 15'!$F$24:$F$33</definedName>
    <definedName name="XDO_?ST_TOTAL_MARKET_VALUE?5?">'Portfolio 2B - Mar 15'!$F$33</definedName>
    <definedName name="XDO_?ST_TOTAL_MARKET_VALUE?6?">'Portfolio 2B - Mar 15'!$F$25:$F$35</definedName>
    <definedName name="XDO_?ST_TOTAL_MARKET_VALUE?7?">'Portfolio 2C - Mar 15'!$F$27</definedName>
    <definedName name="XDO_?ST_TOTAL_MARKET_VALUE?8?">'Portfolio 2C - Mar 15'!$F$25:$F$29</definedName>
    <definedName name="XDO_?ST_TOTAL_MARKET_VALUE?9?">'Portfolio 3A - Mar 15'!$F$31</definedName>
    <definedName name="XDO_?ST_TOTAL_PER_ASSETS?">'Portfolio 1B - Mar 15'!$G$22:$G$24</definedName>
    <definedName name="XDO_?ST_TOTAL_PER_ASSETS?1?">'Portfolio 1C - Mar 15'!$G$32</definedName>
    <definedName name="XDO_?ST_TOTAL_PER_ASSETS?10?">'Portfolio 3A - Mar 15'!$G$26:$G$33</definedName>
    <definedName name="XDO_?ST_TOTAL_PER_ASSETS?11?">'Portfolio 3B - Mar 15'!$G$29</definedName>
    <definedName name="XDO_?ST_TOTAL_PER_ASSETS?12?">'Portfolio 3B - Mar 15'!$G$26:$G$31</definedName>
    <definedName name="XDO_?ST_TOTAL_PER_ASSETS?2?">'Portfolio 1C - Mar 15'!$G$24:$G$34</definedName>
    <definedName name="XDO_?ST_TOTAL_PER_ASSETS?3?">'Portfolio 2A - Mar 15'!$G$31</definedName>
    <definedName name="XDO_?ST_TOTAL_PER_ASSETS?4?">'Portfolio 2A - Mar 15'!$G$24:$G$33</definedName>
    <definedName name="XDO_?ST_TOTAL_PER_ASSETS?5?">'Portfolio 2B - Mar 15'!$G$33</definedName>
    <definedName name="XDO_?ST_TOTAL_PER_ASSETS?6?">'Portfolio 2B - Mar 15'!$G$25:$G$35</definedName>
    <definedName name="XDO_?ST_TOTAL_PER_ASSETS?7?">'Portfolio 2C - Mar 15'!$G$27</definedName>
    <definedName name="XDO_?ST_TOTAL_PER_ASSETS?8?">'Portfolio 2C - Mar 15'!$G$25:$G$29</definedName>
    <definedName name="XDO_?ST_TOTAL_PER_ASSETS?9?">'Portfolio 3A - Mar 15'!$G$31</definedName>
    <definedName name="XDO_?TITLE_DATE?">'Portfolio 1B - Mar 15'!$A$3</definedName>
    <definedName name="XDO_?TITLE_DATE?1?">'Portfolio 1C - Mar 15'!$A$3</definedName>
    <definedName name="XDO_?TITLE_DATE?2?">'Portfolio 2A - Mar 15'!$A$3</definedName>
    <definedName name="XDO_?TITLE_DATE?3?">'Portfolio 2B - Mar 15'!$A$3</definedName>
    <definedName name="XDO_?TITLE_DATE?4?">'Portfolio 2C - Mar 15'!$A$3</definedName>
    <definedName name="XDO_?TITLE_DATE?5?">'Portfolio 3A - Mar 15'!$A$3</definedName>
    <definedName name="XDO_?TITLE_DATE?6?">'Portfolio 3B - Mar 15'!$A$3</definedName>
    <definedName name="XDO_?YTM_1?">'Portfolio 1B - Mar 15'!$H$7:$H$8</definedName>
    <definedName name="XDO_?YTM_1?1?">'Portfolio 1C - Mar 15'!$H$7:$H$9</definedName>
    <definedName name="XDO_?YTM_1?2?">'Portfolio 2A - Mar 15'!$H$7:$H$8</definedName>
    <definedName name="XDO_?YTM_1?3?">'Portfolio 2B - Mar 15'!$H$7:$H$8</definedName>
    <definedName name="XDO_?YTM_1?4?">'Portfolio 2C - Mar 15'!$H$7</definedName>
    <definedName name="XDO_?YTM_1?5?">'Portfolio 3A - Mar 15'!$H$7:$H$8</definedName>
    <definedName name="XDO_?YTM_1?6?">'Portfolio 3B - Mar 15'!$H$7:$H$8</definedName>
    <definedName name="XDO_?YTM_2?">'Portfolio 1B - Mar 15'!#REF!</definedName>
    <definedName name="XDO_?YTM_2?1?">'Portfolio 1C - Mar 15'!$H$10:$H$18</definedName>
    <definedName name="XDO_?YTM_2?2?">'Portfolio 2A - Mar 15'!$H$10:$H$18</definedName>
    <definedName name="XDO_?YTM_2?3?">'Portfolio 2B - Mar 15'!$H$10:$H$20</definedName>
    <definedName name="XDO_?YTM_2?4?">'Portfolio 2C - Mar 15'!$H$10:$H$15</definedName>
    <definedName name="XDO_?YTM_2?5?">'Portfolio 3A - Mar 15'!$H$10:$H$17</definedName>
    <definedName name="XDO_?YTM_2?6?">'Portfolio 3B - Mar 15'!$H$10:$H$16</definedName>
    <definedName name="XDO_?YTM_CP1?">'Portfolio 1B - Mar 15'!$H$10:$H$19</definedName>
    <definedName name="XDO_?YTM_CP1?1?">'Portfolio 1C - Mar 15'!$H$13:$H$29</definedName>
    <definedName name="XDO_?YTM_CP1?2?">'Portfolio 2A - Mar 15'!$H$13:$H$28</definedName>
    <definedName name="XDO_?YTM_CP1?3?">'Portfolio 2B - Mar 15'!$H$13:$H$30</definedName>
    <definedName name="XDO_?YTM_CP1?4?">'Portfolio 2C - Mar 15'!$H$13:$H$24</definedName>
    <definedName name="XDO_?YTM_CP1?5?">'Portfolio 3A - Mar 15'!$H$13:$H$28</definedName>
    <definedName name="XDO_?YTM_CP1?6?">'Portfolio 3B - Mar 15'!$H$13:$H$26</definedName>
    <definedName name="XDO_?YTM_CP2?">'Portfolio 1B - Mar 15'!$H$13</definedName>
    <definedName name="XDO_GROUP_?G_1?">'Portfolio 1B - Mar 15'!$A$7:$H$8</definedName>
    <definedName name="XDO_GROUP_?G_1?1?">'Portfolio 1C - Mar 15'!$A$7:$H$9</definedName>
    <definedName name="XDO_GROUP_?G_1?2?">'Portfolio 2A - Mar 15'!$A$7:$H$8</definedName>
    <definedName name="XDO_GROUP_?G_1?3?">'Portfolio 2B - Mar 15'!$A$7:$H$8</definedName>
    <definedName name="XDO_GROUP_?G_1?4?">'Portfolio 2C - Mar 15'!$A$7:$H$7</definedName>
    <definedName name="XDO_GROUP_?G_1?5?">'Portfolio 3A - Mar 15'!$A$7:$H$8</definedName>
    <definedName name="XDO_GROUP_?G_1?6?">'Portfolio 3B - Mar 15'!$A$7:$H$8</definedName>
    <definedName name="XDO_GROUP_?G_2?">'Portfolio 1B - Mar 15'!#REF!</definedName>
    <definedName name="XDO_GROUP_?G_2?1?">'Portfolio 1C - Mar 15'!$A$12:$H$18</definedName>
    <definedName name="XDO_GROUP_?G_2?2?">'Portfolio 2A - Mar 15'!$A$11:$H$18</definedName>
    <definedName name="XDO_GROUP_?G_2?3?">'Portfolio 2B - Mar 15'!$A$11:$H$20</definedName>
    <definedName name="XDO_GROUP_?G_2?4?">'Portfolio 2C - Mar 15'!$A$10:$H$15</definedName>
    <definedName name="XDO_GROUP_?G_2?5?">'Portfolio 3A - Mar 15'!$A$11:$H$17</definedName>
    <definedName name="XDO_GROUP_?G_2?6?">'Portfolio 3B - Mar 15'!$A$11:$H$16</definedName>
    <definedName name="XDO_GROUP_?G_4?">'Portfolio 1B - Mar 15'!$E$24:$H$24</definedName>
    <definedName name="XDO_GROUP_?G_4?1?">'Portfolio 1C - Mar 15'!$E$34:$H$34</definedName>
    <definedName name="XDO_GROUP_?G_4?2?">'Portfolio 2A - Mar 15'!$E$33:$H$33</definedName>
    <definedName name="XDO_GROUP_?G_4?3?">'Portfolio 2B - Mar 15'!$E$35:$H$35</definedName>
    <definedName name="XDO_GROUP_?G_4?4?">'Portfolio 2C - Mar 15'!$E$29:$H$29</definedName>
    <definedName name="XDO_GROUP_?G_4?5?">'Portfolio 3A - Mar 15'!$E$33:$H$33</definedName>
    <definedName name="XDO_GROUP_?G_4?6?">'Portfolio 3B - Mar 15'!$E$31:$H$31</definedName>
    <definedName name="XDO_GROUP_?G_7?">'Portfolio 1B - Mar 15'!$A$11:$H$19</definedName>
    <definedName name="XDO_GROUP_?G_7?1?">'Portfolio 1C - Mar 15'!$A$21:$H$29</definedName>
    <definedName name="XDO_GROUP_?G_7?2?">'Portfolio 2A - Mar 15'!$A$21:$H$28</definedName>
    <definedName name="XDO_GROUP_?G_7?3?">'Portfolio 2B - Mar 15'!$A$23:$H$30</definedName>
    <definedName name="XDO_GROUP_?G_7?4?">'Portfolio 2C - Mar 15'!$A$18:$H$24</definedName>
    <definedName name="XDO_GROUP_?G_7?5?">'Portfolio 3A - Mar 15'!$A$20:$H$28</definedName>
    <definedName name="XDO_GROUP_?G_7?6?">'Portfolio 3B - Mar 15'!$A$19:$H$26</definedName>
    <definedName name="XDO_GROUP_?G_8?">'Portfolio 1B - Mar 15'!#REF!</definedName>
    <definedName name="XDO_GROUP_?G_8?1?">'Portfolio 1C - Mar 15'!#REF!</definedName>
    <definedName name="XDO_GROUP_?G_8?2?">'Portfolio 2A - Mar 15'!#REF!</definedName>
    <definedName name="XDO_GROUP_?G_8?3?">'Portfolio 2B - Mar 15'!#REF!</definedName>
    <definedName name="XDO_GROUP_?G_8?4?">'Portfolio 2C - Mar 15'!#REF!</definedName>
    <definedName name="XDO_GROUP_?G_8?5?">'Portfolio 3A - Mar 15'!#REF!</definedName>
    <definedName name="XDO_GROUP_?G_8?6?">'Portfolio 3B - Mar 15'!#REF!</definedName>
  </definedNames>
  <calcPr fullCalcOnLoad="1"/>
</workbook>
</file>

<file path=xl/sharedStrings.xml><?xml version="1.0" encoding="utf-8"?>
<sst xmlns="http://schemas.openxmlformats.org/spreadsheetml/2006/main" count="4512" uniqueCount="477">
  <si>
    <t>Sr. No.</t>
  </si>
  <si>
    <t>Name Of Instrument</t>
  </si>
  <si>
    <t>Rating/Industry</t>
  </si>
  <si>
    <t>ISIN</t>
  </si>
  <si>
    <t>Quantity</t>
  </si>
  <si>
    <t>Market Value (In Rs. lakh)</t>
  </si>
  <si>
    <t>% To Net Assets</t>
  </si>
  <si>
    <t>YTM</t>
  </si>
  <si>
    <t>Debt instrument - listed / Awaiting listing</t>
  </si>
  <si>
    <t>IL&amp;FS Wind Energy Ltd</t>
  </si>
  <si>
    <t>ICRA-D</t>
  </si>
  <si>
    <t>INE810V08031</t>
  </si>
  <si>
    <t>Shrem Tollway Pvt Ltd</t>
  </si>
  <si>
    <t>IND-A+</t>
  </si>
  <si>
    <t>INE00UD07059</t>
  </si>
  <si>
    <t>Debt Instrument-Privately Placed-Unlisted</t>
  </si>
  <si>
    <t>Commercial Paper-Listed</t>
  </si>
  <si>
    <t>INE498L14AP6</t>
  </si>
  <si>
    <t>Tata Cleantech Capital Ltd.</t>
  </si>
  <si>
    <t>CRISIL-A1+</t>
  </si>
  <si>
    <t>INE857Q14766</t>
  </si>
  <si>
    <t>Axis Securities Limited</t>
  </si>
  <si>
    <t>ICRA-A1+</t>
  </si>
  <si>
    <t>INE110O14146</t>
  </si>
  <si>
    <t>SBI Global Factors Ltd</t>
  </si>
  <si>
    <t>INE912E14LJ1</t>
  </si>
  <si>
    <t>BARCLAYS INVESTMENTS &amp; LOANs</t>
  </si>
  <si>
    <t>INE704I14DZ6</t>
  </si>
  <si>
    <t>Pilani Inv and Ind Corporation Ltd</t>
  </si>
  <si>
    <t>INE417C14090</t>
  </si>
  <si>
    <t>INE417C14108</t>
  </si>
  <si>
    <t>INE912E14LE2</t>
  </si>
  <si>
    <t>Aditya Birla Money Ltd</t>
  </si>
  <si>
    <t>INE865C14FR0</t>
  </si>
  <si>
    <t>Total</t>
  </si>
  <si>
    <t>Tri Party Repo (TREPs)</t>
  </si>
  <si>
    <t>Cash &amp; Cash Equivalents</t>
  </si>
  <si>
    <t>Net Receivable/Payable</t>
  </si>
  <si>
    <t>Grand Total</t>
  </si>
  <si>
    <t>Bhilwara Green Energy Ltd</t>
  </si>
  <si>
    <t>ICRA-BBB+</t>
  </si>
  <si>
    <t>INE030N07035</t>
  </si>
  <si>
    <t>INE810V08015</t>
  </si>
  <si>
    <t>INE00UD07042</t>
  </si>
  <si>
    <t>Kanchanjunga Power Company Pvt Ltd</t>
  </si>
  <si>
    <t>INE117N07014</t>
  </si>
  <si>
    <t>Abhitech Developers Private Ltd</t>
  </si>
  <si>
    <t>INE683V07026</t>
  </si>
  <si>
    <t>Bhilangana Hydro Power Ltd</t>
  </si>
  <si>
    <t>CARE-A</t>
  </si>
  <si>
    <t>INE453I07161</t>
  </si>
  <si>
    <t>AMRI Hospitals Ltd</t>
  </si>
  <si>
    <t>CARE-BBB</t>
  </si>
  <si>
    <t>INE437M07059</t>
  </si>
  <si>
    <t>INE453I07146</t>
  </si>
  <si>
    <t>INE453I07153</t>
  </si>
  <si>
    <t>Time Technoplast Ltd</t>
  </si>
  <si>
    <t>IND-AA-</t>
  </si>
  <si>
    <t>INE508G07018</t>
  </si>
  <si>
    <t>ICICI Securities Limited</t>
  </si>
  <si>
    <t>INE763G14JS8</t>
  </si>
  <si>
    <t>LIC Housing Finance Ltd</t>
  </si>
  <si>
    <t>INE115A14CY7</t>
  </si>
  <si>
    <t>HDFC Securities Limited</t>
  </si>
  <si>
    <t>INE700G14389</t>
  </si>
  <si>
    <t>INE865C14FQ2</t>
  </si>
  <si>
    <t>INE704I14EA7</t>
  </si>
  <si>
    <t>L &amp; T Finance Ltd</t>
  </si>
  <si>
    <t>INE027E14KI2</t>
  </si>
  <si>
    <t>INE00UD07026</t>
  </si>
  <si>
    <t>INE117N07022</t>
  </si>
  <si>
    <t>Janaadhar (India) Private Ltd</t>
  </si>
  <si>
    <t>INE882W07014</t>
  </si>
  <si>
    <t>Kaynes Technology India Private Ltd</t>
  </si>
  <si>
    <t>IND-BB</t>
  </si>
  <si>
    <t>INE918Z07019</t>
  </si>
  <si>
    <t>INE453I07138</t>
  </si>
  <si>
    <t>INE882W07022</t>
  </si>
  <si>
    <t>INE00UD07018</t>
  </si>
  <si>
    <t>INE437M07083</t>
  </si>
  <si>
    <t>INE437M07075</t>
  </si>
  <si>
    <t>INE117N07030</t>
  </si>
  <si>
    <t>INE117N07048</t>
  </si>
  <si>
    <t>INE00UD07034</t>
  </si>
  <si>
    <t>INE437M07042</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</si>
  <si>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</si>
  <si>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</si>
  <si>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</si>
  <si>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</si>
  <si>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</si>
  <si>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</si>
  <si>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</si>
  <si>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</si>
  <si>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</si>
  <si>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</si>
  <si>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</si>
  <si>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</si>
  <si>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</si>
  <si>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</si>
  <si>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Unrated</t>
  </si>
  <si>
    <t>L &amp; T Finance Holdings Ltd</t>
  </si>
  <si>
    <t>Barclays Investments &amp; Loans</t>
  </si>
  <si>
    <t>ICRA BB+ / IND BBB-</t>
  </si>
  <si>
    <t>Portfolio as on 15-Mar-2021</t>
  </si>
  <si>
    <t>INE763G14JX8</t>
  </si>
  <si>
    <t>CARE-A-</t>
  </si>
  <si>
    <t>IL&amp;FS Infrastructure Debt Fund - Series 1B</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</si>
  <si>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</si>
  <si>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</si>
  <si>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</si>
  <si>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</si>
  <si>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</si>
  <si>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</si>
  <si>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</si>
  <si>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</si>
  <si>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Portfolio as on 31-Mar-2021</t>
  </si>
  <si>
    <t>L &amp; T FINANCE HOLDINGS LTD</t>
  </si>
  <si>
    <t>CARE-A1+ / CRISIL-A1+</t>
  </si>
  <si>
    <t>CRISIL-A1+ / ICRA-A1+</t>
  </si>
  <si>
    <t>CRISIL-A1+ /IND A1+</t>
  </si>
  <si>
    <t>100.00%</t>
  </si>
  <si>
    <t>IND BBB-</t>
  </si>
  <si>
    <t>Sl. No.</t>
  </si>
  <si>
    <t>Scheme Category/ Scheme Name</t>
  </si>
  <si>
    <t>IL&amp;FS Mutual Fund Infrastructure Debt Fund : Net Assets Under Management (AUM) as on 31 March,2021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</si>
  <si>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</si>
  <si>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</si>
  <si>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</si>
  <si>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</si>
  <si>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</si>
  <si>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</si>
  <si>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</si>
  <si>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</si>
  <si>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</si>
  <si>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</si>
  <si>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</si>
  <si>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</si>
  <si>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</si>
  <si>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</si>
  <si>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</si>
  <si>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</si>
  <si>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</si>
  <si>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</si>
  <si>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</si>
  <si>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</si>
  <si>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</si>
  <si>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</si>
  <si>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</si>
  <si>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</si>
  <si>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</si>
  <si>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</si>
  <si>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</si>
  <si>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</si>
  <si>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</si>
  <si>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</si>
  <si>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</si>
  <si>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</si>
  <si>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</si>
  <si>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</si>
  <si>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</si>
  <si>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</si>
  <si>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</si>
  <si>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</si>
  <si>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</si>
  <si>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</si>
  <si>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</si>
  <si>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</si>
  <si>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</si>
  <si>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</si>
  <si>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</si>
  <si>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</si>
  <si>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</si>
  <si>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</si>
  <si>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</si>
  <si>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</si>
  <si>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</si>
  <si>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</si>
  <si>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</si>
  <si>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</si>
  <si>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</si>
  <si>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</si>
  <si>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</si>
  <si>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</si>
  <si>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</si>
  <si>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</si>
  <si>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31-March-2021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</si>
  <si>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</si>
  <si>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</si>
  <si>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</si>
  <si>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</si>
  <si>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</si>
  <si>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</si>
  <si>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</si>
  <si>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</si>
  <si>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</si>
  <si>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</si>
  <si>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</si>
  <si>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</si>
  <si>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</si>
  <si>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</si>
  <si>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</si>
  <si>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</si>
  <si>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</si>
  <si>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</si>
  <si>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</si>
  <si>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</si>
  <si>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</si>
  <si>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</si>
  <si>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</si>
  <si>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</si>
  <si>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</si>
  <si>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</si>
  <si>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</si>
  <si>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</si>
  <si>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</si>
  <si>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</si>
  <si>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</si>
  <si>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</si>
  <si>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</si>
  <si>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</si>
  <si>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</si>
  <si>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</si>
  <si>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</si>
  <si>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</si>
  <si>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</si>
  <si>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</si>
  <si>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</si>
  <si>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</si>
  <si>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</si>
  <si>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</si>
  <si>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</si>
  <si>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March,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</si>
  <si>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</si>
  <si>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</si>
  <si>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</si>
  <si>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</si>
  <si>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</si>
  <si>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</si>
  <si>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</si>
  <si>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</si>
  <si>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</si>
  <si>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</si>
  <si>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</si>
  <si>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</si>
  <si>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</si>
  <si>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</si>
  <si>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</si>
  <si>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</si>
  <si>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</si>
  <si>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</si>
  <si>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</si>
  <si>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</si>
  <si>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</si>
  <si>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</si>
  <si>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</si>
  <si>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</si>
  <si>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</si>
  <si>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</si>
  <si>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</si>
  <si>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</si>
  <si>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</si>
  <si>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</si>
  <si>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</si>
  <si>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</si>
  <si>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</si>
  <si>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</si>
  <si>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</si>
  <si>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</si>
  <si>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</si>
  <si>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</si>
  <si>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</si>
  <si>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</si>
  <si>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</si>
  <si>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</si>
  <si>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</si>
  <si>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</si>
  <si>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</si>
  <si>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</si>
  <si>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</si>
  <si>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</si>
  <si>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</si>
  <si>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</si>
  <si>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</si>
  <si>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</si>
  <si>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</si>
  <si>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</si>
  <si>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17-Mar-2021 DEPO 10</t>
  </si>
  <si>
    <t>INCBLO170321</t>
  </si>
  <si>
    <t>TREPS</t>
  </si>
  <si>
    <t>BUY</t>
  </si>
  <si>
    <t>Not Applicable</t>
  </si>
  <si>
    <t>IL&amp;FS IDF</t>
  </si>
  <si>
    <t>IL&amp;FS IDF Series 1B</t>
  </si>
  <si>
    <t>Close ended</t>
  </si>
  <si>
    <t>17-03-2021</t>
  </si>
  <si>
    <t>16-03-2021</t>
  </si>
  <si>
    <t>3.2700                                             N</t>
  </si>
  <si>
    <t>IL&amp;FS IDF Series 1C</t>
  </si>
  <si>
    <t>IL&amp;FS IDF Series 2A</t>
  </si>
  <si>
    <t>IL&amp;FS IDF Series 2B</t>
  </si>
  <si>
    <t>IL&amp;FS IDF Series 2C</t>
  </si>
  <si>
    <t>IL&amp;FS IDF Series 3A</t>
  </si>
  <si>
    <t>IL&amp;FS IDF Series 3B</t>
  </si>
  <si>
    <t>TREPS 18-Mar-2021 DEPO 10</t>
  </si>
  <si>
    <t>INCBLO180321</t>
  </si>
  <si>
    <t>18-03-2021</t>
  </si>
  <si>
    <t>3.3000                                             N</t>
  </si>
  <si>
    <t>TREPS 19-Mar-2021 DEPO 10</t>
  </si>
  <si>
    <t>INCBLO190321</t>
  </si>
  <si>
    <t>19-03-2021</t>
  </si>
  <si>
    <t>3.2900                                             N</t>
  </si>
  <si>
    <t>TREPS 22-Mar-2021 DEPO 10</t>
  </si>
  <si>
    <t>INCBLO220321</t>
  </si>
  <si>
    <t>22-03-2021</t>
  </si>
  <si>
    <t>TREPS 24-Mar-2021 DEPO 10</t>
  </si>
  <si>
    <t>INCBLO240321</t>
  </si>
  <si>
    <t>24-03-2021</t>
  </si>
  <si>
    <t>TREPS 26-Mar-2021 DEPO 10</t>
  </si>
  <si>
    <t>INCBLO260321</t>
  </si>
  <si>
    <t>26-03-2021</t>
  </si>
  <si>
    <t>TREPS 30-Mar-2021 DEPO 10</t>
  </si>
  <si>
    <t>INCBLO300321</t>
  </si>
  <si>
    <t>30-03-2021</t>
  </si>
  <si>
    <t>3.3500                                             N</t>
  </si>
  <si>
    <t>TREPS 31-Mar-2021 DEPO 10</t>
  </si>
  <si>
    <t>INCBLO310321</t>
  </si>
  <si>
    <t>31-03-2021</t>
  </si>
  <si>
    <t>3.2000                                             N</t>
  </si>
  <si>
    <t>TREPS 05-Apr-2021 DEPO 10</t>
  </si>
  <si>
    <t>INCBLO050421</t>
  </si>
  <si>
    <t>05-04-2021</t>
  </si>
  <si>
    <t>3.3700                                             N</t>
  </si>
  <si>
    <t>TREPS 02-Mar-2021 DEPO 10</t>
  </si>
  <si>
    <t>INCBLO020321</t>
  </si>
  <si>
    <t>02-03-2021</t>
  </si>
  <si>
    <t>01-03-2021</t>
  </si>
  <si>
    <t>3.2400                                             N</t>
  </si>
  <si>
    <t>TREPS 03-Mar-2021 DEPO 10</t>
  </si>
  <si>
    <t>INCBLO030321</t>
  </si>
  <si>
    <t>03-03-2021</t>
  </si>
  <si>
    <t>3.2200                                             N</t>
  </si>
  <si>
    <t>TREPS 04-Mar-2021 DEPO 10</t>
  </si>
  <si>
    <t>INCBLO040321</t>
  </si>
  <si>
    <t>04-03-2021</t>
  </si>
  <si>
    <t>3.1800                                             N</t>
  </si>
  <si>
    <t>ICICI Securities Ltd CP 25Aug21(ILFS)</t>
  </si>
  <si>
    <t>Commercial Paper</t>
  </si>
  <si>
    <t>A1+</t>
  </si>
  <si>
    <t>CRISIL</t>
  </si>
  <si>
    <t>25-08-2021</t>
  </si>
  <si>
    <t>TREPS 05-Mar-2021 DEPO 10</t>
  </si>
  <si>
    <t>INCBLO050321</t>
  </si>
  <si>
    <t>05-03-2021</t>
  </si>
  <si>
    <t>3.0400                                             N</t>
  </si>
  <si>
    <t>TREPS 08-Mar-2021 DEPO 10</t>
  </si>
  <si>
    <t>INCBLO080321</t>
  </si>
  <si>
    <t>08-03-2021</t>
  </si>
  <si>
    <t>TREPS 09-Mar-2021 DEPO 10</t>
  </si>
  <si>
    <t>INCBLO090321</t>
  </si>
  <si>
    <t>09-03-2021</t>
  </si>
  <si>
    <t>TREPS 10-Mar-2021 DEPO 10</t>
  </si>
  <si>
    <t>INCBLO100321</t>
  </si>
  <si>
    <t>10-03-2021</t>
  </si>
  <si>
    <t>3.2600                                             N</t>
  </si>
  <si>
    <t>TREPS 12-Mar-2021 DEPO 10</t>
  </si>
  <si>
    <t>INCBLO120321</t>
  </si>
  <si>
    <t>12-03-2021</t>
  </si>
  <si>
    <t>TREPS 15-Mar-2021 DEPO 10</t>
  </si>
  <si>
    <t>INCBLO150321</t>
  </si>
  <si>
    <t>15-03-2021</t>
  </si>
  <si>
    <t>TREPS 16-Mar-2021 DEPO 10</t>
  </si>
  <si>
    <t>INCBLO160321</t>
  </si>
  <si>
    <t>Mar-2021</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</si>
  <si>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</si>
  <si>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</si>
  <si>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</si>
  <si>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</si>
  <si>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</si>
  <si>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</si>
  <si>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March 31 2021</t>
  </si>
  <si>
    <t>Name of Instrument</t>
  </si>
  <si>
    <t>Market value</t>
  </si>
  <si>
    <t>% to Net Assets</t>
  </si>
  <si>
    <t>(` In lakhs)</t>
  </si>
  <si>
    <t>Non Convertible Debentures-Listed</t>
  </si>
  <si>
    <t>Triparty CBLO, Current Assets and Current Liabilities</t>
  </si>
  <si>
    <t>Non Convertible Debentures-Privately placed (Unlisted)</t>
  </si>
  <si>
    <t>Portfolio as on  March 31 2021</t>
  </si>
  <si>
    <t>Undrawn Amount for Scheme 2A</t>
  </si>
  <si>
    <t>Undrawn Amount for Scheme 2B</t>
  </si>
  <si>
    <t>Undrawn Amount for Scheme 2C</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</si>
  <si>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</si>
  <si>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</si>
  <si>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</si>
  <si>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</si>
  <si>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</si>
  <si>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</si>
  <si>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</si>
  <si>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</si>
  <si>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</si>
  <si>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</si>
  <si>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</si>
  <si>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</si>
  <si>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</si>
  <si>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</si>
  <si>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</si>
  <si>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</si>
  <si>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</si>
  <si>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</si>
  <si>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</si>
  <si>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</si>
  <si>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The IL&amp;FS Financial Centre, 8th Floor, Plot C-22, G-Block, Bandra Kurla Complex, Bandra East, Mumbai-400051 (www.ilfsinfrafund.com)</t>
  </si>
  <si>
    <t>IL&amp;FS  Infrastructure Debt Fund Series 1B</t>
  </si>
  <si>
    <t>Half Yearly  Portfolio statement as on March 31, 2021</t>
  </si>
  <si>
    <t>(Pursuant to Regulation 59A of the SEBI (Mutual Funds) Regulations 1996)</t>
  </si>
  <si>
    <t>Rating</t>
  </si>
  <si>
    <r>
      <t>(</t>
    </r>
    <r>
      <rPr>
        <b/>
        <sz val="12"/>
        <color indexed="9"/>
        <rFont val="Rupee Foradian"/>
        <family val="2"/>
      </rPr>
      <t>`</t>
    </r>
    <r>
      <rPr>
        <b/>
        <sz val="12"/>
        <color indexed="9"/>
        <rFont val="Times New Roman"/>
        <family val="1"/>
      </rPr>
      <t xml:space="preserve"> In lakhs)</t>
    </r>
  </si>
  <si>
    <t>Debt Instrument-Listed / Awaiting listing</t>
  </si>
  <si>
    <t>IL&amp;FS  Infrastructure Debt Fund Series 1BIL&amp;FS Solar Power Limited</t>
  </si>
  <si>
    <t>Pilani Inv And Ind Corporation Ltd</t>
  </si>
  <si>
    <t>Money Market Instruments</t>
  </si>
  <si>
    <t>Triparty Repo</t>
  </si>
  <si>
    <t>Triparty Repo Margin</t>
  </si>
  <si>
    <t>Notes:</t>
  </si>
  <si>
    <t xml:space="preserve">1.   Total amount of provisions made against the NPAs [security classified as default viz. Babcock Borsig Limited (ISIN - INE434K07019 and INE434K07027), Williamson Magor &amp; Co Ltd and (ISIN - INE210A07014) GHV Hospitality (India) Pvt Ltd (ISIN - INE01F007012] </t>
  </si>
  <si>
    <t>9605.38 Lakhs</t>
  </si>
  <si>
    <r>
      <t xml:space="preserve">2.   NAV at the beginning of half year (in </t>
    </r>
    <r>
      <rPr>
        <sz val="12"/>
        <rFont val="Rupee Foradian"/>
        <family val="2"/>
      </rPr>
      <t>`</t>
    </r>
    <r>
      <rPr>
        <sz val="12"/>
        <rFont val="Times New Roman"/>
        <family val="1"/>
      </rPr>
      <t xml:space="preserve"> )</t>
    </r>
  </si>
  <si>
    <t xml:space="preserve">             Growth Option - Direct Plan</t>
  </si>
  <si>
    <t xml:space="preserve">             Dividend Payout Option - Direct Plan</t>
  </si>
  <si>
    <r>
      <t xml:space="preserve">3.   NAV at the End of half year (in </t>
    </r>
    <r>
      <rPr>
        <sz val="12"/>
        <rFont val="Rupee Foradian"/>
        <family val="2"/>
      </rPr>
      <t>`</t>
    </r>
    <r>
      <rPr>
        <sz val="12"/>
        <rFont val="Times New Roman"/>
        <family val="1"/>
      </rPr>
      <t xml:space="preserve"> )</t>
    </r>
  </si>
  <si>
    <t>4.   Exposure to derivative instrument at the end of the period</t>
  </si>
  <si>
    <t>Nil</t>
  </si>
  <si>
    <t>5.   Investment in foreign securities / overseas ETF(s) / ADRs / GDRs</t>
  </si>
  <si>
    <t>6.   Investment in short term deposit at the end of the period (In Lakhs)</t>
  </si>
  <si>
    <t>7.   Investment in repo in corporate debt securities (In Lakhs)</t>
  </si>
  <si>
    <t>8.   Average Portfolio Maturity</t>
  </si>
  <si>
    <t>23 Days</t>
  </si>
  <si>
    <t>9.   Total Dividend (net) declared during the period</t>
  </si>
  <si>
    <t>Plan/Option Name</t>
  </si>
  <si>
    <t>Individual &amp; HUF</t>
  </si>
  <si>
    <t>Dividend payout Option  - Direct Plan</t>
  </si>
  <si>
    <r>
      <t xml:space="preserve">Dividends are declared on face value of </t>
    </r>
    <r>
      <rPr>
        <sz val="12"/>
        <rFont val="Rupee Foradian"/>
        <family val="2"/>
      </rPr>
      <t>`</t>
    </r>
    <r>
      <rPr>
        <sz val="12"/>
        <rFont val="Times New Roman"/>
        <family val="1"/>
      </rPr>
      <t xml:space="preserve"> 1,000,000 per unit. After distribution of dividend, the NAV falls to the extent of dividend and statutory levy (if applicable).</t>
    </r>
  </si>
  <si>
    <r>
      <t xml:space="preserve">10. Total Exposure to illiquid securities is 0.00% of the portfolio, i.e. </t>
    </r>
    <r>
      <rPr>
        <sz val="12"/>
        <rFont val="Rupee Foradian"/>
        <family val="2"/>
      </rPr>
      <t xml:space="preserve">` </t>
    </r>
    <r>
      <rPr>
        <sz val="12"/>
        <rFont val="Times New Roman"/>
        <family val="1"/>
      </rPr>
      <t>0.00 lakh</t>
    </r>
  </si>
  <si>
    <t>Mutual Fund investments are subject to market risks, read all scheme related documents carefully</t>
  </si>
  <si>
    <t>IL&amp;FS  Infrastructure Debt Fund Series 1C</t>
  </si>
  <si>
    <t>Sector / Rating</t>
  </si>
  <si>
    <t>Percent</t>
  </si>
  <si>
    <t>CRISIL A1+</t>
  </si>
  <si>
    <t>11518.60 Lakhs</t>
  </si>
  <si>
    <t>596 Days</t>
  </si>
  <si>
    <r>
      <t>Dividends are declared on face value of</t>
    </r>
    <r>
      <rPr>
        <sz val="12"/>
        <rFont val="Rupee Foradian"/>
        <family val="2"/>
      </rPr>
      <t xml:space="preserve"> `</t>
    </r>
    <r>
      <rPr>
        <sz val="12"/>
        <rFont val="Times New Roman"/>
        <family val="1"/>
      </rPr>
      <t xml:space="preserve"> 1,000,000 per unit. After distribution of dividend, the NAV falls to the extent of dividend and statutory levy (if applicable).</t>
    </r>
  </si>
  <si>
    <t>IL&amp;FS  Infrastructure Debt Fund Series 2A</t>
  </si>
  <si>
    <t>5300.82 Lakhs</t>
  </si>
  <si>
    <r>
      <t xml:space="preserve">2.   NAV at the beginning of half year (in </t>
    </r>
    <r>
      <rPr>
        <sz val="12"/>
        <rFont val="Rupee Foradian"/>
        <family val="2"/>
      </rPr>
      <t>`</t>
    </r>
    <r>
      <rPr>
        <sz val="12"/>
        <rFont val="Times New Roman"/>
        <family val="1"/>
      </rPr>
      <t xml:space="preserve"> )*</t>
    </r>
  </si>
  <si>
    <r>
      <t xml:space="preserve">3.   NAV at the End of half year (in </t>
    </r>
    <r>
      <rPr>
        <sz val="12"/>
        <rFont val="Rupee Foradian"/>
        <family val="2"/>
      </rPr>
      <t>`</t>
    </r>
    <r>
      <rPr>
        <sz val="12"/>
        <rFont val="Times New Roman"/>
        <family val="1"/>
      </rPr>
      <t xml:space="preserve"> )*</t>
    </r>
  </si>
  <si>
    <t xml:space="preserve">5.   Investment in foreign securities / overseas ETF(s) / ADRs / GDRs </t>
  </si>
  <si>
    <t>6.   Investment in short term deposit at the end of the month (In Lakhs)</t>
  </si>
  <si>
    <t>8.   Average Portfolio Maturity-will be calculated once units are fully paid-up</t>
  </si>
  <si>
    <t>* Scheme is partly paid as on March 31, 2021</t>
  </si>
  <si>
    <t>IL&amp;FS  Infrastructure Debt Fund Series 2B</t>
  </si>
  <si>
    <t>2741.54 Lakhs</t>
  </si>
  <si>
    <t>6.   Investment in short term deposit at the end of the Period (In Lakhs)</t>
  </si>
  <si>
    <t>IL&amp;FS  Infrastructure Debt Fund Series 2C</t>
  </si>
  <si>
    <t>Debt instrument - listed / Awaiting listed</t>
  </si>
  <si>
    <t xml:space="preserve">1.   Total amount of provisions made against the NPAs [security classified as default viz. Babcock Borsig Limited (ISIN - INE434K07027), Williamson Magor &amp; Co Ltd and (ISIN - INE210A07014)] </t>
  </si>
  <si>
    <t>779.98 Lakhs</t>
  </si>
  <si>
    <t>5.    Investment in foreign securities / overseas ETF(s) / ADRs / GDRs</t>
  </si>
  <si>
    <t>IL&amp;FS  Infrastructure Debt Fund Series 3A</t>
  </si>
  <si>
    <t>Net Receivable/(Payable)</t>
  </si>
  <si>
    <t xml:space="preserve">1.   Total amount of provisions made against the NPAs [security classified as default viz. Babcock Borsig Limited (ISIN - INE434K07019)] </t>
  </si>
  <si>
    <t>1276.42 Lakhs</t>
  </si>
  <si>
    <t xml:space="preserve">             Growth Option - Regular Plan</t>
  </si>
  <si>
    <t>174 Days</t>
  </si>
  <si>
    <t>IL&amp;FS  Infrastructure Debt Fund Series 3B</t>
  </si>
  <si>
    <t>CRISIL-A1+ / IND A1+</t>
  </si>
  <si>
    <t xml:space="preserve">1.   Total amount of provisions made against the NPAs (security classified as default) </t>
  </si>
  <si>
    <t>749 Days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</si>
</sst>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
    <numFmt numFmtId="189" formatCode="0.0000\%"/>
    <numFmt numFmtId="190" formatCode="0.0000"/>
    <numFmt numFmtId="191" formatCode="0.0000000"/>
    <numFmt numFmtId="192" formatCode="dd\-mm\-yyyy"/>
    <numFmt numFmtId="193" formatCode="0.000000"/>
    <numFmt numFmtId="194" formatCode="_(* #,##0_);_(* \(#,##0\);_(* &quot;-&quot;??_);_(@_)"/>
    <numFmt numFmtId="195" formatCode="_ * #,##0_)_£_ ;_ * \(#,##0\)_£_ ;_ * &quot;-&quot;??_)_£_ ;_ @_ "/>
    <numFmt numFmtId="196" formatCode="#,##0.000000_ ;\-#,##0.000000\ "/>
    <numFmt numFmtId="197" formatCode="#,##0.00_ ;\-#,##0.00\ "/>
    <numFmt numFmtId="198" formatCode="#,##0.0000"/>
    <numFmt numFmtId="199" formatCode="_(* #,##0.0000_);_(* \(#,##0.0000\);_(* &quot;-&quot;??_);_(@_)"/>
    <numFmt numFmtId="200" formatCode="#,##0.000000000000_ ;\-#,##0.000000000000\ "/>
    <numFmt numFmtId="201" formatCode="#,##0.0000000_ ;\-#,##0.0000000\ "/>
    <numFmt numFmtId="202" formatCode="_(* #,##0.000000_);_(* \(#,##0.000000\);_(* &quot;-&quot;??_);_(@_)"/>
  </numFmts>
  <fonts count="103">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b/>
      <sz val="9"/>
      <name val="Calibri"/>
      <family val="2"/>
    </font>
    <font>
      <sz val="10"/>
      <color indexed="8"/>
      <name val="Verdana"/>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9"/>
      <color indexed="8"/>
      <name val="Times New Roman"/>
      <family val="1"/>
    </font>
    <font>
      <sz val="9"/>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2"/>
      <color indexed="8"/>
      <name val="Arial"/>
      <family val="2"/>
    </font>
    <font>
      <b/>
      <sz val="10"/>
      <color indexed="8"/>
      <name val="Times New Roman"/>
      <family val="1"/>
    </font>
    <font>
      <sz val="12"/>
      <color indexed="8"/>
      <name val="Times New Roman"/>
      <family val="1"/>
    </font>
    <font>
      <b/>
      <sz val="8"/>
      <color indexed="8"/>
      <name val="Times New Roman"/>
      <family val="1"/>
    </font>
    <font>
      <b/>
      <u val="single"/>
      <sz val="12"/>
      <color indexed="8"/>
      <name val="Times New Roman"/>
      <family val="1"/>
    </font>
    <font>
      <sz val="10"/>
      <color indexed="8"/>
      <name val="Calibri"/>
      <family val="2"/>
    </font>
    <font>
      <b/>
      <sz val="12"/>
      <color indexed="8"/>
      <name val="Times New Roman"/>
      <family val="1"/>
    </font>
    <font>
      <b/>
      <sz val="12"/>
      <color indexed="9"/>
      <name val="Rupee Foradian"/>
      <family val="2"/>
    </font>
    <font>
      <b/>
      <sz val="12"/>
      <name val="Times New Roman"/>
      <family val="1"/>
    </font>
    <font>
      <u val="single"/>
      <sz val="12"/>
      <name val="Times New Roman"/>
      <family val="1"/>
    </font>
    <font>
      <sz val="12"/>
      <name val="Rupee Foradian"/>
      <family val="2"/>
    </font>
    <font>
      <sz val="10"/>
      <name val="MS Sans Serif"/>
      <family val="2"/>
    </font>
    <font>
      <b/>
      <sz val="12"/>
      <color indexed="62"/>
      <name val="Times New Roman"/>
      <family val="1"/>
    </font>
    <font>
      <sz val="12"/>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sz val="12"/>
      <color rgb="FF000000"/>
      <name val="Times New Roman"/>
      <family val="1"/>
    </font>
    <font>
      <sz val="11"/>
      <color rgb="FF000000"/>
      <name val="Times New Roman"/>
      <family val="1"/>
    </font>
    <font>
      <b/>
      <u val="single"/>
      <sz val="12"/>
      <color theme="1"/>
      <name val="Times New Roman"/>
      <family val="1"/>
    </font>
    <font>
      <sz val="10"/>
      <color theme="1"/>
      <name val="Calibri"/>
      <family val="2"/>
    </font>
    <font>
      <b/>
      <sz val="8"/>
      <color theme="1"/>
      <name val="Times New Roman"/>
      <family val="1"/>
    </font>
    <font>
      <b/>
      <sz val="12"/>
      <color theme="1"/>
      <name val="Arial"/>
      <family val="2"/>
    </font>
    <font>
      <b/>
      <sz val="11"/>
      <color rgb="FF000000"/>
      <name val="Arial"/>
      <family val="2"/>
    </font>
    <font>
      <b/>
      <sz val="12"/>
      <color theme="0"/>
      <name val="Times New Roman"/>
      <family val="1"/>
    </font>
    <font>
      <b/>
      <sz val="12"/>
      <color theme="1"/>
      <name val="Times New Roman"/>
      <family val="1"/>
    </font>
    <font>
      <sz val="12"/>
      <color theme="1"/>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1"/>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color indexed="63"/>
      </left>
      <right>
        <color indexed="63"/>
      </right>
      <top>
        <color indexed="63"/>
      </top>
      <bottom style="thin">
        <color indexed="8"/>
      </bottom>
    </border>
    <border>
      <left/>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medium"/>
      <right/>
      <top style="thin"/>
      <bottom style="thin"/>
    </border>
    <border>
      <left style="thin"/>
      <right style="thin"/>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thin"/>
      <top/>
      <bottom/>
    </border>
    <border>
      <left style="thin"/>
      <right/>
      <top style="thin"/>
      <bottom/>
    </border>
    <border>
      <left/>
      <right/>
      <top style="thin"/>
      <bottom/>
    </border>
    <border>
      <left/>
      <right style="thin"/>
      <top style="thin"/>
      <bottom/>
    </border>
    <border>
      <left style="thin"/>
      <right/>
      <top/>
      <bottom/>
    </border>
    <border>
      <left/>
      <right style="thin"/>
      <top/>
      <bottom style="thin"/>
    </border>
    <border>
      <left style="thin">
        <color indexed="18"/>
      </left>
      <right style="thin"/>
      <top/>
      <bottom style="thin">
        <color indexed="18"/>
      </bottom>
    </border>
    <border>
      <left style="thin"/>
      <right/>
      <top/>
      <bottom style="thin"/>
    </border>
    <border>
      <left/>
      <right/>
      <top/>
      <bottom style="thin"/>
    </border>
    <border>
      <left style="thin"/>
      <right style="thin"/>
      <top style="thin"/>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0" fillId="0" borderId="0">
      <alignment/>
      <protection/>
    </xf>
    <xf numFmtId="39" fontId="69" fillId="0" borderId="0">
      <alignment/>
      <protection/>
    </xf>
    <xf numFmtId="0" fontId="4" fillId="0" borderId="0">
      <alignment/>
      <protection/>
    </xf>
    <xf numFmtId="0" fontId="1" fillId="31" borderId="7" applyNumberFormat="0" applyFont="0" applyAlignment="0" applyProtection="0"/>
    <xf numFmtId="0" fontId="86"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07">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5" applyFont="1" applyFill="1" applyBorder="1">
      <alignment/>
      <protection/>
    </xf>
    <xf numFmtId="15" fontId="3" fillId="32" borderId="10" xfId="65"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49" fontId="11" fillId="34" borderId="11" xfId="62" applyNumberFormat="1" applyFont="1" applyFill="1" applyBorder="1" applyAlignment="1" applyProtection="1">
      <alignment horizontal="right" wrapText="1"/>
      <protection/>
    </xf>
    <xf numFmtId="49" fontId="11" fillId="34" borderId="11" xfId="62" applyNumberFormat="1" applyFont="1" applyFill="1" applyBorder="1" applyAlignment="1" applyProtection="1">
      <alignment horizontal="left" wrapText="1"/>
      <protection/>
    </xf>
    <xf numFmtId="49" fontId="11" fillId="34" borderId="11" xfId="62" applyNumberFormat="1" applyFont="1" applyFill="1" applyBorder="1" applyAlignment="1" applyProtection="1">
      <alignment horizontal="center" wrapText="1"/>
      <protection/>
    </xf>
    <xf numFmtId="3" fontId="11" fillId="34" borderId="11" xfId="62" applyNumberFormat="1" applyFont="1" applyFill="1" applyBorder="1" applyAlignment="1" applyProtection="1">
      <alignment horizontal="right" wrapText="1"/>
      <protection/>
    </xf>
    <xf numFmtId="4" fontId="11" fillId="34" borderId="11" xfId="62"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2"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49" fontId="10" fillId="36" borderId="11" xfId="62" applyNumberFormat="1" applyFont="1" applyFill="1" applyBorder="1" applyAlignment="1" applyProtection="1">
      <alignment horizontal="right" wrapText="1"/>
      <protection/>
    </xf>
    <xf numFmtId="49" fontId="10" fillId="36" borderId="11" xfId="62" applyNumberFormat="1" applyFont="1" applyFill="1" applyBorder="1" applyAlignment="1" applyProtection="1">
      <alignment horizontal="left" wrapText="1"/>
      <protection/>
    </xf>
    <xf numFmtId="49" fontId="10" fillId="36" borderId="11" xfId="62" applyNumberFormat="1" applyFont="1" applyFill="1" applyBorder="1" applyAlignment="1" applyProtection="1">
      <alignment horizontal="center" wrapText="1"/>
      <protection/>
    </xf>
    <xf numFmtId="4" fontId="10" fillId="36" borderId="11" xfId="62"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3" fontId="10" fillId="36" borderId="11" xfId="62" applyNumberFormat="1" applyFont="1" applyFill="1" applyBorder="1" applyAlignment="1" applyProtection="1">
      <alignment horizontal="center" wrapText="1"/>
      <protection/>
    </xf>
    <xf numFmtId="10" fontId="12" fillId="0" borderId="12" xfId="68" applyNumberFormat="1" applyFont="1" applyFill="1" applyBorder="1" applyAlignment="1">
      <alignment horizontal="right" wrapText="1"/>
    </xf>
    <xf numFmtId="10" fontId="12" fillId="32" borderId="12" xfId="68" applyNumberFormat="1" applyFont="1" applyFill="1" applyBorder="1" applyAlignment="1">
      <alignment horizontal="right" wrapText="1"/>
    </xf>
    <xf numFmtId="9" fontId="12" fillId="35" borderId="12" xfId="68" applyFont="1" applyFill="1" applyBorder="1" applyAlignment="1">
      <alignment horizontal="right" wrapText="1"/>
    </xf>
    <xf numFmtId="10" fontId="12" fillId="35" borderId="12" xfId="68" applyNumberFormat="1" applyFont="1" applyFill="1" applyBorder="1" applyAlignment="1">
      <alignment horizontal="right" wrapText="1"/>
    </xf>
    <xf numFmtId="9" fontId="12" fillId="35" borderId="12" xfId="68" applyNumberFormat="1" applyFont="1" applyFill="1" applyBorder="1" applyAlignment="1">
      <alignment horizontal="right" wrapText="1"/>
    </xf>
    <xf numFmtId="0" fontId="0" fillId="0" borderId="14" xfId="0" applyBorder="1" applyAlignment="1">
      <alignment/>
    </xf>
    <xf numFmtId="0" fontId="0" fillId="0" borderId="15" xfId="0" applyBorder="1" applyAlignment="1">
      <alignment/>
    </xf>
    <xf numFmtId="4" fontId="0" fillId="0" borderId="0" xfId="0" applyNumberFormat="1" applyAlignment="1">
      <alignment/>
    </xf>
    <xf numFmtId="10" fontId="0" fillId="0" borderId="0" xfId="68" applyNumberFormat="1" applyFont="1" applyAlignment="1">
      <alignment/>
    </xf>
    <xf numFmtId="10" fontId="0" fillId="0" borderId="16" xfId="0" applyNumberFormat="1" applyFont="1" applyFill="1" applyBorder="1" applyAlignment="1">
      <alignment/>
    </xf>
    <xf numFmtId="0" fontId="0" fillId="0" borderId="17" xfId="0" applyBorder="1" applyAlignment="1">
      <alignment vertical="top"/>
    </xf>
    <xf numFmtId="0" fontId="12" fillId="0" borderId="12" xfId="0" applyFont="1" applyFill="1" applyBorder="1" applyAlignment="1">
      <alignment horizontal="right"/>
    </xf>
    <xf numFmtId="0" fontId="12" fillId="0" borderId="12" xfId="0" applyFont="1" applyFill="1" applyBorder="1" applyAlignment="1">
      <alignment horizontal="left"/>
    </xf>
    <xf numFmtId="0" fontId="12" fillId="0" borderId="12" xfId="0" applyNumberFormat="1" applyFont="1" applyFill="1" applyBorder="1" applyAlignment="1">
      <alignment horizontal="left"/>
    </xf>
    <xf numFmtId="4" fontId="12" fillId="0" borderId="12" xfId="0" applyNumberFormat="1" applyFont="1" applyFill="1" applyBorder="1" applyAlignment="1">
      <alignment horizontal="right"/>
    </xf>
    <xf numFmtId="186" fontId="12" fillId="0" borderId="12" xfId="0" applyNumberFormat="1" applyFont="1" applyFill="1" applyBorder="1" applyAlignment="1">
      <alignment horizontal="right"/>
    </xf>
    <xf numFmtId="186" fontId="12" fillId="32"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2" fontId="18" fillId="0" borderId="0" xfId="61" applyNumberFormat="1" applyFont="1">
      <alignment/>
      <protection/>
    </xf>
    <xf numFmtId="0" fontId="18" fillId="0" borderId="0" xfId="61" applyFont="1">
      <alignment/>
      <protection/>
    </xf>
    <xf numFmtId="2" fontId="20" fillId="0" borderId="0" xfId="61" applyNumberFormat="1" applyFont="1">
      <alignment/>
      <protection/>
    </xf>
    <xf numFmtId="0" fontId="20" fillId="0" borderId="0" xfId="61" applyFont="1">
      <alignment/>
      <protection/>
    </xf>
    <xf numFmtId="2" fontId="19" fillId="0" borderId="0" xfId="61" applyNumberFormat="1" applyFont="1">
      <alignment/>
      <protection/>
    </xf>
    <xf numFmtId="0" fontId="19" fillId="0" borderId="0" xfId="61" applyFont="1">
      <alignment/>
      <protection/>
    </xf>
    <xf numFmtId="0" fontId="21" fillId="0" borderId="18" xfId="61" applyNumberFormat="1" applyFont="1" applyFill="1" applyBorder="1" applyAlignment="1">
      <alignment horizontal="center" wrapText="1"/>
      <protection/>
    </xf>
    <xf numFmtId="0" fontId="21" fillId="0" borderId="10" xfId="61" applyNumberFormat="1" applyFont="1" applyFill="1" applyBorder="1" applyAlignment="1">
      <alignment horizontal="center" wrapText="1"/>
      <protection/>
    </xf>
    <xf numFmtId="0" fontId="21" fillId="0" borderId="19" xfId="61" applyNumberFormat="1" applyFont="1" applyFill="1" applyBorder="1" applyAlignment="1">
      <alignment horizontal="center" wrapText="1"/>
      <protection/>
    </xf>
    <xf numFmtId="2" fontId="21" fillId="0" borderId="0" xfId="61" applyNumberFormat="1" applyFont="1">
      <alignment/>
      <protection/>
    </xf>
    <xf numFmtId="2" fontId="21" fillId="0" borderId="0" xfId="61" applyNumberFormat="1" applyFont="1" applyAlignment="1">
      <alignment horizontal="center"/>
      <protection/>
    </xf>
    <xf numFmtId="0" fontId="21" fillId="0" borderId="0" xfId="61" applyFont="1" applyAlignment="1">
      <alignment horizontal="center"/>
      <protection/>
    </xf>
    <xf numFmtId="0" fontId="21" fillId="0" borderId="0" xfId="61" applyFont="1">
      <alignment/>
      <protection/>
    </xf>
    <xf numFmtId="0" fontId="22" fillId="0" borderId="20" xfId="0" applyFont="1" applyBorder="1" applyAlignment="1">
      <alignment/>
    </xf>
    <xf numFmtId="0" fontId="22" fillId="0" borderId="21" xfId="0" applyFont="1" applyBorder="1" applyAlignment="1">
      <alignment wrapText="1"/>
    </xf>
    <xf numFmtId="0" fontId="0" fillId="0" borderId="0" xfId="0" applyBorder="1" applyAlignment="1">
      <alignment/>
    </xf>
    <xf numFmtId="0" fontId="0" fillId="0" borderId="21" xfId="0" applyFont="1" applyBorder="1" applyAlignment="1">
      <alignment wrapText="1"/>
    </xf>
    <xf numFmtId="0" fontId="0" fillId="0" borderId="21" xfId="0" applyBorder="1" applyAlignment="1">
      <alignment horizontal="right" wrapText="1"/>
    </xf>
    <xf numFmtId="0" fontId="0" fillId="0" borderId="18" xfId="0" applyBorder="1" applyAlignment="1">
      <alignment/>
    </xf>
    <xf numFmtId="0" fontId="0" fillId="0" borderId="1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wrapText="1"/>
    </xf>
    <xf numFmtId="1" fontId="0" fillId="0" borderId="10" xfId="0" applyNumberFormat="1" applyBorder="1" applyAlignment="1">
      <alignment/>
    </xf>
    <xf numFmtId="2" fontId="0" fillId="0" borderId="20" xfId="0" applyNumberFormat="1" applyBorder="1" applyAlignment="1">
      <alignment/>
    </xf>
    <xf numFmtId="0" fontId="22" fillId="0" borderId="21" xfId="0" applyFont="1" applyBorder="1" applyAlignment="1">
      <alignment horizontal="right" wrapText="1"/>
    </xf>
    <xf numFmtId="0" fontId="23" fillId="0" borderId="21" xfId="0" applyFont="1" applyBorder="1" applyAlignment="1">
      <alignment wrapText="1"/>
    </xf>
    <xf numFmtId="0" fontId="22" fillId="0" borderId="0" xfId="0" applyFont="1" applyBorder="1" applyAlignment="1">
      <alignment/>
    </xf>
    <xf numFmtId="0" fontId="22" fillId="0" borderId="18" xfId="0" applyFont="1" applyBorder="1" applyAlignment="1">
      <alignment/>
    </xf>
    <xf numFmtId="0" fontId="22" fillId="0" borderId="10" xfId="0" applyFont="1" applyBorder="1" applyAlignment="1">
      <alignment/>
    </xf>
    <xf numFmtId="0" fontId="22" fillId="0" borderId="19" xfId="0" applyFont="1" applyBorder="1" applyAlignment="1">
      <alignment/>
    </xf>
    <xf numFmtId="0" fontId="22" fillId="0" borderId="21" xfId="0" applyFont="1" applyBorder="1" applyAlignment="1">
      <alignment horizontal="center" wrapText="1"/>
    </xf>
    <xf numFmtId="0" fontId="22" fillId="0" borderId="22" xfId="0" applyFont="1" applyBorder="1" applyAlignment="1">
      <alignment horizontal="right"/>
    </xf>
    <xf numFmtId="0" fontId="0" fillId="0" borderId="1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90" fontId="0" fillId="0" borderId="20" xfId="0" applyNumberFormat="1" applyBorder="1" applyAlignment="1">
      <alignment/>
    </xf>
    <xf numFmtId="2" fontId="21" fillId="0" borderId="22" xfId="61" applyNumberFormat="1" applyFont="1" applyFill="1" applyBorder="1">
      <alignment/>
      <protection/>
    </xf>
    <xf numFmtId="0" fontId="0" fillId="0" borderId="17" xfId="0" applyBorder="1" applyAlignment="1">
      <alignment/>
    </xf>
    <xf numFmtId="0" fontId="0" fillId="0" borderId="22" xfId="0" applyBorder="1" applyAlignment="1">
      <alignment/>
    </xf>
    <xf numFmtId="0" fontId="22" fillId="0" borderId="23" xfId="0" applyFont="1" applyBorder="1" applyAlignment="1">
      <alignment/>
    </xf>
    <xf numFmtId="0" fontId="22" fillId="0" borderId="0" xfId="0" applyFont="1" applyBorder="1" applyAlignment="1">
      <alignment horizontal="right" wrapText="1"/>
    </xf>
    <xf numFmtId="0" fontId="22" fillId="0" borderId="0" xfId="0" applyFont="1" applyFill="1" applyBorder="1" applyAlignment="1">
      <alignment/>
    </xf>
    <xf numFmtId="2" fontId="21" fillId="0" borderId="10" xfId="61" applyNumberFormat="1" applyFont="1" applyFill="1" applyBorder="1" applyAlignment="1">
      <alignment horizontal="center" vertical="top" wrapText="1"/>
      <protection/>
    </xf>
    <xf numFmtId="0" fontId="24" fillId="0" borderId="10" xfId="60" applyFont="1" applyBorder="1" applyAlignment="1">
      <alignment horizontal="center"/>
      <protection/>
    </xf>
    <xf numFmtId="0" fontId="24" fillId="0" borderId="10" xfId="60" applyFont="1" applyBorder="1" applyAlignment="1">
      <alignment horizontal="left"/>
      <protection/>
    </xf>
    <xf numFmtId="0" fontId="24" fillId="0" borderId="10" xfId="60" applyFont="1" applyBorder="1">
      <alignment/>
      <protection/>
    </xf>
    <xf numFmtId="2" fontId="0" fillId="0" borderId="10" xfId="0" applyNumberFormat="1" applyBorder="1" applyAlignment="1">
      <alignment/>
    </xf>
    <xf numFmtId="2" fontId="0" fillId="0" borderId="0" xfId="0" applyNumberFormat="1" applyAlignment="1">
      <alignment/>
    </xf>
    <xf numFmtId="191" fontId="0" fillId="0" borderId="0" xfId="0" applyNumberFormat="1" applyAlignment="1">
      <alignment/>
    </xf>
    <xf numFmtId="0" fontId="25" fillId="0" borderId="0" xfId="0" applyFont="1" applyAlignment="1">
      <alignment horizontal="left" indent="6"/>
    </xf>
    <xf numFmtId="0" fontId="90" fillId="0" borderId="24" xfId="0" applyFont="1" applyBorder="1" applyAlignment="1">
      <alignment horizontal="center" vertical="top" wrapText="1"/>
    </xf>
    <xf numFmtId="0" fontId="90" fillId="0" borderId="25" xfId="0" applyFont="1" applyBorder="1" applyAlignment="1">
      <alignment horizontal="center" vertical="top" wrapText="1"/>
    </xf>
    <xf numFmtId="0" fontId="25" fillId="0" borderId="0" xfId="0" applyFont="1" applyAlignment="1">
      <alignment/>
    </xf>
    <xf numFmtId="0" fontId="27" fillId="0" borderId="26" xfId="0" applyFont="1" applyBorder="1" applyAlignment="1">
      <alignment vertical="top" wrapText="1"/>
    </xf>
    <xf numFmtId="0" fontId="27" fillId="0" borderId="27" xfId="0" applyFont="1" applyBorder="1" applyAlignment="1">
      <alignment horizontal="center" vertical="top" wrapText="1"/>
    </xf>
    <xf numFmtId="0" fontId="28" fillId="0" borderId="0" xfId="0" applyFont="1" applyAlignment="1">
      <alignment/>
    </xf>
    <xf numFmtId="0" fontId="0" fillId="0" borderId="0" xfId="0" applyFont="1" applyFill="1" applyBorder="1" applyAlignment="1">
      <alignment horizontal="left" vertical="top"/>
    </xf>
    <xf numFmtId="0" fontId="91" fillId="0" borderId="0" xfId="0" applyFont="1" applyFill="1" applyBorder="1" applyAlignment="1">
      <alignment horizontal="left" vertical="top"/>
    </xf>
    <xf numFmtId="0" fontId="29" fillId="37" borderId="10" xfId="62" applyFont="1" applyFill="1" applyBorder="1" applyAlignment="1">
      <alignment horizontal="center" vertical="center" wrapText="1"/>
    </xf>
    <xf numFmtId="0" fontId="92" fillId="37" borderId="10" xfId="62" applyFont="1" applyFill="1" applyBorder="1" applyAlignment="1">
      <alignment horizontal="center" vertical="top" wrapText="1"/>
    </xf>
    <xf numFmtId="0" fontId="92" fillId="37" borderId="10" xfId="62" applyFont="1" applyFill="1" applyBorder="1" applyAlignment="1">
      <alignment horizontal="center" vertical="center" wrapText="1"/>
    </xf>
    <xf numFmtId="192" fontId="0" fillId="0" borderId="10" xfId="0" applyNumberFormat="1" applyBorder="1" applyAlignment="1">
      <alignment/>
    </xf>
    <xf numFmtId="193" fontId="0" fillId="0" borderId="10" xfId="0" applyNumberFormat="1" applyBorder="1" applyAlignment="1">
      <alignment/>
    </xf>
    <xf numFmtId="4" fontId="0" fillId="0" borderId="10" xfId="0" applyNumberFormat="1" applyBorder="1" applyAlignment="1">
      <alignment/>
    </xf>
    <xf numFmtId="190" fontId="0" fillId="0" borderId="10" xfId="0" applyNumberFormat="1" applyBorder="1" applyAlignment="1">
      <alignment/>
    </xf>
    <xf numFmtId="22" fontId="0" fillId="0" borderId="0" xfId="0" applyNumberFormat="1" applyAlignment="1">
      <alignment/>
    </xf>
    <xf numFmtId="183" fontId="30" fillId="0" borderId="0" xfId="0" applyNumberFormat="1" applyFont="1" applyAlignment="1">
      <alignment/>
    </xf>
    <xf numFmtId="177" fontId="0" fillId="0" borderId="0" xfId="0" applyNumberFormat="1" applyAlignment="1">
      <alignment/>
    </xf>
    <xf numFmtId="0" fontId="7" fillId="0" borderId="28" xfId="0" applyFont="1" applyBorder="1" applyAlignment="1">
      <alignment horizontal="center"/>
    </xf>
    <xf numFmtId="17" fontId="7" fillId="0" borderId="29" xfId="0" applyNumberFormat="1" applyFont="1" applyBorder="1" applyAlignment="1">
      <alignment horizontal="center"/>
    </xf>
    <xf numFmtId="0" fontId="0" fillId="0" borderId="30" xfId="0" applyBorder="1" applyAlignment="1">
      <alignment/>
    </xf>
    <xf numFmtId="194" fontId="1" fillId="0" borderId="31" xfId="42" applyNumberFormat="1" applyFont="1" applyBorder="1" applyAlignment="1">
      <alignment/>
    </xf>
    <xf numFmtId="0" fontId="31" fillId="0" borderId="0" xfId="0" applyFont="1" applyAlignment="1">
      <alignment/>
    </xf>
    <xf numFmtId="0" fontId="32" fillId="0" borderId="0" xfId="61" applyFont="1" applyFill="1" applyBorder="1" applyAlignment="1">
      <alignment horizontal="center" vertical="top" wrapText="1"/>
      <protection/>
    </xf>
    <xf numFmtId="195" fontId="33" fillId="0" borderId="0" xfId="45" applyNumberFormat="1" applyFont="1" applyFill="1" applyBorder="1" applyAlignment="1">
      <alignment horizontal="center" vertical="top" wrapText="1"/>
    </xf>
    <xf numFmtId="39" fontId="34" fillId="38" borderId="10" xfId="45" applyNumberFormat="1" applyFont="1" applyFill="1" applyBorder="1" applyAlignment="1">
      <alignment horizontal="center" vertical="top" wrapText="1"/>
    </xf>
    <xf numFmtId="0" fontId="35" fillId="0" borderId="10" xfId="61" applyFont="1" applyFill="1" applyBorder="1">
      <alignment/>
      <protection/>
    </xf>
    <xf numFmtId="194" fontId="35" fillId="0" borderId="10" xfId="45" applyNumberFormat="1" applyFont="1" applyFill="1" applyBorder="1" applyAlignment="1">
      <alignment/>
    </xf>
    <xf numFmtId="39" fontId="35" fillId="0" borderId="10" xfId="61" applyNumberFormat="1" applyFont="1" applyFill="1" applyBorder="1">
      <alignment/>
      <protection/>
    </xf>
    <xf numFmtId="10" fontId="35" fillId="0" borderId="10" xfId="61" applyNumberFormat="1" applyFont="1" applyFill="1" applyBorder="1">
      <alignment/>
      <protection/>
    </xf>
    <xf numFmtId="0" fontId="35" fillId="0" borderId="10" xfId="61" applyFont="1" applyFill="1" applyBorder="1" applyAlignment="1">
      <alignment/>
      <protection/>
    </xf>
    <xf numFmtId="0" fontId="36" fillId="0" borderId="10" xfId="0" applyFont="1" applyBorder="1" applyAlignment="1">
      <alignment/>
    </xf>
    <xf numFmtId="4" fontId="36" fillId="0" borderId="10" xfId="0" applyNumberFormat="1" applyFont="1" applyBorder="1" applyAlignment="1">
      <alignment/>
    </xf>
    <xf numFmtId="10" fontId="36" fillId="0" borderId="10" xfId="0" applyNumberFormat="1" applyFont="1" applyBorder="1" applyAlignment="1">
      <alignment/>
    </xf>
    <xf numFmtId="0" fontId="35" fillId="0" borderId="10" xfId="61" applyFont="1" applyBorder="1">
      <alignment/>
      <protection/>
    </xf>
    <xf numFmtId="0" fontId="37" fillId="35" borderId="10" xfId="61" applyFont="1" applyFill="1" applyBorder="1">
      <alignment/>
      <protection/>
    </xf>
    <xf numFmtId="39" fontId="37" fillId="35" borderId="10" xfId="61" applyNumberFormat="1" applyFont="1" applyFill="1" applyBorder="1">
      <alignment/>
      <protection/>
    </xf>
    <xf numFmtId="10" fontId="37" fillId="35" borderId="10" xfId="61" applyNumberFormat="1" applyFont="1" applyFill="1" applyBorder="1">
      <alignment/>
      <protection/>
    </xf>
    <xf numFmtId="171" fontId="35" fillId="0" borderId="10" xfId="45" applyFont="1" applyFill="1" applyBorder="1" applyAlignment="1">
      <alignment/>
    </xf>
    <xf numFmtId="10" fontId="37" fillId="35" borderId="10" xfId="61" applyNumberFormat="1" applyFont="1" applyFill="1" applyBorder="1" applyAlignment="1">
      <alignment horizontal="right"/>
      <protection/>
    </xf>
    <xf numFmtId="4" fontId="38" fillId="0" borderId="10" xfId="62" applyNumberFormat="1" applyFont="1" applyFill="1" applyBorder="1">
      <alignment/>
    </xf>
    <xf numFmtId="194" fontId="38" fillId="0" borderId="10" xfId="42" applyNumberFormat="1" applyFont="1" applyFill="1" applyBorder="1" applyAlignment="1">
      <alignment/>
    </xf>
    <xf numFmtId="0" fontId="92" fillId="0" borderId="10" xfId="0" applyFont="1" applyBorder="1" applyAlignment="1">
      <alignment vertical="top" wrapText="1"/>
    </xf>
    <xf numFmtId="0" fontId="93" fillId="0" borderId="10" xfId="0" applyFont="1" applyBorder="1" applyAlignment="1">
      <alignment horizontal="justify" vertical="top" wrapText="1"/>
    </xf>
    <xf numFmtId="10" fontId="94" fillId="0" borderId="10" xfId="0" applyNumberFormat="1" applyFont="1" applyBorder="1" applyAlignment="1">
      <alignment horizontal="justify" vertical="top" wrapText="1"/>
    </xf>
    <xf numFmtId="171" fontId="94" fillId="0" borderId="10" xfId="44" applyFont="1" applyBorder="1" applyAlignment="1">
      <alignment horizontal="justify" vertical="top" wrapText="1"/>
    </xf>
    <xf numFmtId="0" fontId="0" fillId="0" borderId="0" xfId="0" applyAlignment="1">
      <alignment vertical="top"/>
    </xf>
    <xf numFmtId="0" fontId="95" fillId="0" borderId="0" xfId="0" applyFont="1" applyAlignment="1">
      <alignment vertical="top"/>
    </xf>
    <xf numFmtId="0" fontId="91" fillId="0" borderId="0" xfId="0" applyFont="1" applyAlignment="1">
      <alignment vertical="top"/>
    </xf>
    <xf numFmtId="0" fontId="96" fillId="0" borderId="0" xfId="0" applyFont="1" applyAlignment="1">
      <alignment vertical="top"/>
    </xf>
    <xf numFmtId="17" fontId="0" fillId="0" borderId="0" xfId="0" applyNumberFormat="1" applyAlignment="1">
      <alignment/>
    </xf>
    <xf numFmtId="0" fontId="6" fillId="35" borderId="0" xfId="0" applyFont="1" applyFill="1" applyBorder="1" applyAlignment="1">
      <alignment horizontal="center" wrapText="1"/>
    </xf>
    <xf numFmtId="0" fontId="0" fillId="0" borderId="32" xfId="0" applyFont="1" applyBorder="1" applyAlignment="1">
      <alignment horizontal="center" vertical="center"/>
    </xf>
    <xf numFmtId="0" fontId="0" fillId="0" borderId="33" xfId="0" applyBorder="1" applyAlignment="1">
      <alignment horizontal="left" vertical="top" wrapText="1"/>
    </xf>
    <xf numFmtId="0" fontId="0" fillId="0" borderId="22" xfId="0" applyBorder="1" applyAlignment="1">
      <alignment horizontal="left" vertical="top" wrapText="1"/>
    </xf>
    <xf numFmtId="0" fontId="34" fillId="39" borderId="34" xfId="61" applyFont="1" applyFill="1" applyBorder="1" applyAlignment="1">
      <alignment horizontal="center" vertical="top" wrapText="1"/>
      <protection/>
    </xf>
    <xf numFmtId="0" fontId="34" fillId="39" borderId="35" xfId="61" applyFont="1" applyFill="1" applyBorder="1" applyAlignment="1">
      <alignment horizontal="center" vertical="top" wrapText="1"/>
      <protection/>
    </xf>
    <xf numFmtId="0" fontId="34" fillId="39" borderId="36" xfId="61" applyFont="1" applyFill="1" applyBorder="1" applyAlignment="1">
      <alignment horizontal="center" vertical="top" wrapText="1"/>
      <protection/>
    </xf>
    <xf numFmtId="0" fontId="34" fillId="38" borderId="37" xfId="61" applyFont="1" applyFill="1" applyBorder="1" applyAlignment="1">
      <alignment horizontal="center" vertical="top" wrapText="1"/>
      <protection/>
    </xf>
    <xf numFmtId="0" fontId="34" fillId="38" borderId="38" xfId="61" applyFont="1" applyFill="1" applyBorder="1" applyAlignment="1">
      <alignment horizontal="center" vertical="top" wrapText="1"/>
      <protection/>
    </xf>
    <xf numFmtId="195" fontId="34" fillId="38" borderId="37" xfId="45" applyNumberFormat="1" applyFont="1" applyFill="1" applyBorder="1" applyAlignment="1">
      <alignment horizontal="center" vertical="top" wrapText="1"/>
    </xf>
    <xf numFmtId="195" fontId="34" fillId="38" borderId="38" xfId="45" applyNumberFormat="1" applyFont="1" applyFill="1" applyBorder="1" applyAlignment="1">
      <alignment horizontal="center" vertical="top" wrapText="1"/>
    </xf>
    <xf numFmtId="10" fontId="34" fillId="38" borderId="37" xfId="70" applyNumberFormat="1" applyFont="1" applyFill="1" applyBorder="1" applyAlignment="1">
      <alignment horizontal="center" vertical="top" wrapText="1"/>
    </xf>
    <xf numFmtId="10" fontId="34" fillId="38" borderId="38" xfId="70" applyNumberFormat="1" applyFont="1" applyFill="1" applyBorder="1" applyAlignment="1">
      <alignment horizontal="center" vertical="top" wrapText="1"/>
    </xf>
    <xf numFmtId="0" fontId="32" fillId="0" borderId="0" xfId="61" applyFont="1" applyFill="1" applyBorder="1" applyAlignment="1">
      <alignment horizontal="center" vertical="top" wrapText="1"/>
      <protection/>
    </xf>
    <xf numFmtId="195" fontId="33" fillId="40" borderId="0" xfId="45" applyNumberFormat="1" applyFont="1" applyFill="1" applyBorder="1" applyAlignment="1">
      <alignment horizontal="center" vertical="top" wrapText="1"/>
    </xf>
    <xf numFmtId="0" fontId="92" fillId="0" borderId="0" xfId="0" applyFont="1" applyFill="1" applyBorder="1" applyAlignment="1">
      <alignment horizontal="left" vertical="top" wrapText="1"/>
    </xf>
    <xf numFmtId="0" fontId="91" fillId="0" borderId="0" xfId="0" applyFont="1" applyAlignment="1">
      <alignment horizontal="left" vertical="top" wrapText="1"/>
    </xf>
    <xf numFmtId="0" fontId="0" fillId="0" borderId="0" xfId="0" applyAlignment="1">
      <alignment horizontal="left" vertical="top" wrapText="1"/>
    </xf>
    <xf numFmtId="0" fontId="92" fillId="0" borderId="10" xfId="0" applyFont="1" applyBorder="1" applyAlignment="1">
      <alignment horizontal="center" vertical="top" wrapText="1"/>
    </xf>
    <xf numFmtId="0" fontId="97" fillId="0" borderId="0" xfId="0" applyFont="1" applyBorder="1" applyAlignment="1">
      <alignment horizontal="left" vertical="top"/>
    </xf>
    <xf numFmtId="0" fontId="0" fillId="0" borderId="39" xfId="0" applyBorder="1" applyAlignment="1">
      <alignment horizontal="center"/>
    </xf>
    <xf numFmtId="0" fontId="0" fillId="0" borderId="33"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22" fillId="0" borderId="39" xfId="0" applyFont="1" applyBorder="1" applyAlignment="1">
      <alignment horizontal="center"/>
    </xf>
    <xf numFmtId="0" fontId="22" fillId="0" borderId="33" xfId="0" applyFont="1" applyBorder="1" applyAlignment="1">
      <alignment horizontal="center"/>
    </xf>
    <xf numFmtId="0" fontId="22" fillId="0" borderId="21" xfId="0" applyFont="1" applyBorder="1" applyAlignment="1">
      <alignment horizontal="center"/>
    </xf>
    <xf numFmtId="2" fontId="19" fillId="0" borderId="30" xfId="61" applyNumberFormat="1" applyFont="1" applyFill="1" applyBorder="1" applyAlignment="1">
      <alignment horizontal="center" vertical="top" wrapText="1"/>
      <protection/>
    </xf>
    <xf numFmtId="2" fontId="19" fillId="0" borderId="40" xfId="61" applyNumberFormat="1" applyFont="1" applyFill="1" applyBorder="1" applyAlignment="1">
      <alignment horizontal="center" vertical="top" wrapText="1"/>
      <protection/>
    </xf>
    <xf numFmtId="2" fontId="19" fillId="0" borderId="31" xfId="61" applyNumberFormat="1" applyFont="1" applyFill="1" applyBorder="1" applyAlignment="1">
      <alignment horizontal="center" vertical="top" wrapText="1"/>
      <protection/>
    </xf>
    <xf numFmtId="2" fontId="19" fillId="0" borderId="41" xfId="61" applyNumberFormat="1" applyFont="1" applyFill="1" applyBorder="1" applyAlignment="1">
      <alignment horizontal="center" vertical="top" wrapText="1"/>
      <protection/>
    </xf>
    <xf numFmtId="2" fontId="19" fillId="0" borderId="42" xfId="61" applyNumberFormat="1" applyFont="1" applyFill="1" applyBorder="1" applyAlignment="1">
      <alignment horizontal="center" vertical="top" wrapText="1"/>
      <protection/>
    </xf>
    <xf numFmtId="2" fontId="19" fillId="0" borderId="43" xfId="61" applyNumberFormat="1" applyFont="1" applyFill="1" applyBorder="1" applyAlignment="1">
      <alignment horizontal="center" vertical="top" wrapText="1"/>
      <protection/>
    </xf>
    <xf numFmtId="2" fontId="19" fillId="0" borderId="44" xfId="61" applyNumberFormat="1" applyFont="1" applyFill="1" applyBorder="1" applyAlignment="1">
      <alignment horizontal="center"/>
      <protection/>
    </xf>
    <xf numFmtId="2" fontId="19" fillId="0" borderId="45" xfId="61" applyNumberFormat="1" applyFont="1" applyFill="1" applyBorder="1" applyAlignment="1">
      <alignment horizontal="center"/>
      <protection/>
    </xf>
    <xf numFmtId="2" fontId="19" fillId="0" borderId="46" xfId="61" applyNumberFormat="1" applyFont="1" applyFill="1" applyBorder="1" applyAlignment="1">
      <alignment horizontal="center"/>
      <protection/>
    </xf>
    <xf numFmtId="49" fontId="98" fillId="0" borderId="47" xfId="60" applyNumberFormat="1" applyFont="1" applyFill="1" applyBorder="1" applyAlignment="1">
      <alignment horizontal="center" vertical="center" wrapText="1"/>
      <protection/>
    </xf>
    <xf numFmtId="49" fontId="98" fillId="0" borderId="20" xfId="60" applyNumberFormat="1" applyFont="1" applyFill="1" applyBorder="1" applyAlignment="1">
      <alignment horizontal="center" vertical="center" wrapText="1"/>
      <protection/>
    </xf>
    <xf numFmtId="49" fontId="98" fillId="0" borderId="43" xfId="60" applyNumberFormat="1" applyFont="1" applyFill="1" applyBorder="1" applyAlignment="1">
      <alignment horizontal="center" vertical="center" wrapText="1"/>
      <protection/>
    </xf>
    <xf numFmtId="49" fontId="98" fillId="0" borderId="21" xfId="60" applyNumberFormat="1" applyFont="1" applyFill="1" applyBorder="1" applyAlignment="1">
      <alignment horizontal="center" vertical="center" wrapText="1"/>
      <protection/>
    </xf>
    <xf numFmtId="2" fontId="17" fillId="0" borderId="44" xfId="61" applyNumberFormat="1" applyFont="1" applyFill="1" applyBorder="1" applyAlignment="1">
      <alignment horizontal="center" vertical="top" wrapText="1"/>
      <protection/>
    </xf>
    <xf numFmtId="2" fontId="17" fillId="0" borderId="45" xfId="61" applyNumberFormat="1" applyFont="1" applyFill="1" applyBorder="1" applyAlignment="1">
      <alignment horizontal="center" vertical="top" wrapText="1"/>
      <protection/>
    </xf>
    <xf numFmtId="2" fontId="17" fillId="0" borderId="46" xfId="61" applyNumberFormat="1" applyFont="1" applyFill="1" applyBorder="1" applyAlignment="1">
      <alignment horizontal="center" vertical="top" wrapText="1"/>
      <protection/>
    </xf>
    <xf numFmtId="2" fontId="19" fillId="0" borderId="44" xfId="61" applyNumberFormat="1" applyFont="1" applyFill="1" applyBorder="1" applyAlignment="1">
      <alignment horizontal="center" vertical="top" wrapText="1"/>
      <protection/>
    </xf>
    <xf numFmtId="2" fontId="19" fillId="0" borderId="45" xfId="61" applyNumberFormat="1" applyFont="1" applyFill="1" applyBorder="1" applyAlignment="1">
      <alignment horizontal="center" vertical="top" wrapText="1"/>
      <protection/>
    </xf>
    <xf numFmtId="2" fontId="19" fillId="0" borderId="46" xfId="61" applyNumberFormat="1" applyFont="1" applyFill="1" applyBorder="1" applyAlignment="1">
      <alignment horizontal="center" vertical="top" wrapText="1"/>
      <protection/>
    </xf>
    <xf numFmtId="3" fontId="19" fillId="0" borderId="48" xfId="61" applyNumberFormat="1" applyFont="1" applyFill="1" applyBorder="1" applyAlignment="1">
      <alignment horizontal="center" vertical="center" wrapText="1"/>
      <protection/>
    </xf>
    <xf numFmtId="3" fontId="19" fillId="0" borderId="49" xfId="61" applyNumberFormat="1" applyFont="1" applyFill="1" applyBorder="1" applyAlignment="1">
      <alignment horizontal="center" vertical="center" wrapText="1"/>
      <protection/>
    </xf>
    <xf numFmtId="3" fontId="19" fillId="0" borderId="50" xfId="61" applyNumberFormat="1" applyFont="1" applyFill="1" applyBorder="1" applyAlignment="1">
      <alignment horizontal="center" vertical="center" wrapText="1"/>
      <protection/>
    </xf>
    <xf numFmtId="0" fontId="22" fillId="0" borderId="17" xfId="0" applyFont="1" applyBorder="1" applyAlignment="1">
      <alignment horizontal="center"/>
    </xf>
    <xf numFmtId="0" fontId="22" fillId="0" borderId="22" xfId="0" applyFont="1" applyBorder="1" applyAlignment="1">
      <alignment horizontal="center"/>
    </xf>
    <xf numFmtId="0" fontId="99" fillId="0" borderId="51" xfId="0" applyFont="1" applyBorder="1" applyAlignment="1">
      <alignment horizontal="center" vertical="top" wrapText="1"/>
    </xf>
    <xf numFmtId="0" fontId="99" fillId="0" borderId="52" xfId="0" applyFont="1" applyBorder="1" applyAlignment="1">
      <alignment horizontal="center" vertical="top" wrapText="1"/>
    </xf>
    <xf numFmtId="0" fontId="99" fillId="0" borderId="53" xfId="0" applyFont="1" applyBorder="1" applyAlignment="1">
      <alignment horizontal="center" vertical="top" wrapText="1"/>
    </xf>
    <xf numFmtId="0" fontId="99" fillId="0" borderId="54" xfId="0" applyFont="1" applyBorder="1" applyAlignment="1">
      <alignment horizontal="center" vertical="top" wrapText="1"/>
    </xf>
    <xf numFmtId="0" fontId="25" fillId="0" borderId="55" xfId="0" applyFont="1" applyBorder="1" applyAlignment="1">
      <alignment horizontal="center" vertical="top" wrapText="1"/>
    </xf>
    <xf numFmtId="0" fontId="25" fillId="0" borderId="56" xfId="0" applyFont="1" applyBorder="1" applyAlignment="1">
      <alignment horizontal="center" vertical="top" wrapText="1"/>
    </xf>
    <xf numFmtId="0" fontId="25" fillId="0" borderId="57" xfId="0" applyFont="1" applyBorder="1" applyAlignment="1">
      <alignment horizontal="center" vertical="top" wrapText="1"/>
    </xf>
    <xf numFmtId="0" fontId="27" fillId="0" borderId="58" xfId="0" applyFont="1" applyBorder="1" applyAlignment="1">
      <alignment vertical="top" wrapText="1"/>
    </xf>
    <xf numFmtId="0" fontId="27" fillId="0" borderId="27" xfId="0" applyFont="1" applyBorder="1" applyAlignment="1">
      <alignment vertical="top" wrapText="1"/>
    </xf>
    <xf numFmtId="0" fontId="27" fillId="0" borderId="55" xfId="0" applyFont="1" applyBorder="1" applyAlignment="1">
      <alignment horizontal="center" vertical="top" wrapText="1"/>
    </xf>
    <xf numFmtId="0" fontId="27" fillId="0" borderId="56" xfId="0" applyFont="1" applyBorder="1" applyAlignment="1">
      <alignment horizontal="center" vertical="top" wrapText="1"/>
    </xf>
    <xf numFmtId="0" fontId="27" fillId="0" borderId="57" xfId="0" applyFont="1" applyBorder="1" applyAlignment="1">
      <alignment horizontal="center" vertical="top" wrapText="1"/>
    </xf>
    <xf numFmtId="0" fontId="32" fillId="0" borderId="0" xfId="0" applyFont="1" applyFill="1" applyAlignment="1">
      <alignment/>
    </xf>
    <xf numFmtId="194" fontId="32" fillId="0" borderId="0" xfId="42" applyNumberFormat="1" applyFont="1" applyFill="1" applyAlignment="1">
      <alignment/>
    </xf>
    <xf numFmtId="2" fontId="32" fillId="0" borderId="0" xfId="68" applyNumberFormat="1" applyFont="1" applyFill="1" applyAlignment="1">
      <alignment/>
    </xf>
    <xf numFmtId="0" fontId="32" fillId="0" borderId="0" xfId="0" applyFont="1" applyFill="1" applyBorder="1" applyAlignment="1">
      <alignment/>
    </xf>
    <xf numFmtId="10" fontId="32" fillId="0" borderId="0" xfId="68" applyNumberFormat="1" applyFont="1" applyFill="1" applyAlignment="1">
      <alignment/>
    </xf>
    <xf numFmtId="0" fontId="32" fillId="0" borderId="0" xfId="0" applyFont="1" applyAlignment="1">
      <alignment/>
    </xf>
    <xf numFmtId="0" fontId="33" fillId="40" borderId="17" xfId="0" applyFont="1" applyFill="1" applyBorder="1" applyAlignment="1">
      <alignment horizontal="center" vertical="top"/>
    </xf>
    <xf numFmtId="0" fontId="33" fillId="40" borderId="33" xfId="0" applyFont="1" applyFill="1" applyBorder="1" applyAlignment="1">
      <alignment horizontal="center" vertical="top"/>
    </xf>
    <xf numFmtId="0" fontId="33" fillId="40" borderId="22" xfId="0" applyFont="1" applyFill="1" applyBorder="1" applyAlignment="1">
      <alignment horizontal="center" vertical="top"/>
    </xf>
    <xf numFmtId="2" fontId="33" fillId="40" borderId="59" xfId="68" applyNumberFormat="1" applyFont="1" applyFill="1" applyBorder="1" applyAlignment="1">
      <alignment horizontal="center" vertical="top" wrapText="1"/>
    </xf>
    <xf numFmtId="10" fontId="32" fillId="0" borderId="0" xfId="68" applyNumberFormat="1" applyFont="1" applyAlignment="1">
      <alignment/>
    </xf>
    <xf numFmtId="0" fontId="33" fillId="40" borderId="60" xfId="0" applyFont="1" applyFill="1" applyBorder="1" applyAlignment="1">
      <alignment horizontal="center" vertical="center" wrapText="1"/>
    </xf>
    <xf numFmtId="0" fontId="33" fillId="40" borderId="61" xfId="0" applyFont="1" applyFill="1" applyBorder="1" applyAlignment="1">
      <alignment horizontal="center" vertical="center" wrapText="1"/>
    </xf>
    <xf numFmtId="0" fontId="33" fillId="40" borderId="62" xfId="0" applyFont="1" applyFill="1" applyBorder="1" applyAlignment="1">
      <alignment horizontal="center" vertical="center" wrapText="1"/>
    </xf>
    <xf numFmtId="0" fontId="32" fillId="0" borderId="63" xfId="0" applyFont="1" applyFill="1" applyBorder="1" applyAlignment="1">
      <alignment horizontal="center"/>
    </xf>
    <xf numFmtId="0" fontId="32" fillId="0" borderId="0" xfId="0" applyFont="1" applyFill="1" applyBorder="1" applyAlignment="1">
      <alignment horizontal="center"/>
    </xf>
    <xf numFmtId="0" fontId="32" fillId="0" borderId="59" xfId="0" applyFont="1" applyFill="1" applyBorder="1" applyAlignment="1">
      <alignment horizontal="center"/>
    </xf>
    <xf numFmtId="0" fontId="64" fillId="0" borderId="0" xfId="0" applyFont="1" applyFill="1" applyBorder="1" applyAlignment="1">
      <alignment horizontal="left" vertical="top"/>
    </xf>
    <xf numFmtId="10" fontId="64" fillId="0" borderId="0" xfId="68" applyNumberFormat="1" applyFont="1" applyFill="1" applyBorder="1" applyAlignment="1">
      <alignment horizontal="left" vertical="top"/>
    </xf>
    <xf numFmtId="0" fontId="32" fillId="0" borderId="63" xfId="0" applyFont="1" applyFill="1" applyBorder="1" applyAlignment="1">
      <alignment horizontal="center"/>
    </xf>
    <xf numFmtId="0" fontId="32" fillId="0" borderId="0" xfId="0" applyFont="1" applyFill="1" applyBorder="1" applyAlignment="1">
      <alignment horizontal="center"/>
    </xf>
    <xf numFmtId="2" fontId="32" fillId="0" borderId="59" xfId="68" applyNumberFormat="1" applyFont="1" applyFill="1" applyBorder="1" applyAlignment="1">
      <alignment horizontal="center"/>
    </xf>
    <xf numFmtId="0" fontId="33" fillId="40" borderId="63" xfId="0" applyFont="1" applyFill="1" applyBorder="1" applyAlignment="1">
      <alignment horizontal="center" vertical="top" wrapText="1"/>
    </xf>
    <xf numFmtId="195" fontId="33" fillId="40" borderId="0" xfId="42" applyNumberFormat="1" applyFont="1" applyFill="1" applyBorder="1" applyAlignment="1">
      <alignment horizontal="center" vertical="top" wrapText="1"/>
    </xf>
    <xf numFmtId="195" fontId="33" fillId="40" borderId="0" xfId="42" applyNumberFormat="1" applyFont="1" applyFill="1" applyBorder="1" applyAlignment="1">
      <alignment horizontal="center" vertical="top" wrapText="1"/>
    </xf>
    <xf numFmtId="39" fontId="33" fillId="40" borderId="0" xfId="42" applyNumberFormat="1" applyFont="1" applyFill="1" applyBorder="1" applyAlignment="1">
      <alignment horizontal="center" vertical="top" wrapText="1"/>
    </xf>
    <xf numFmtId="10" fontId="32" fillId="0" borderId="0" xfId="0" applyNumberFormat="1" applyFont="1" applyAlignment="1">
      <alignment/>
    </xf>
    <xf numFmtId="171" fontId="33" fillId="0" borderId="0" xfId="42" applyFont="1" applyFill="1" applyBorder="1" applyAlignment="1">
      <alignment horizontal="center" vertical="top" wrapText="1"/>
    </xf>
    <xf numFmtId="0" fontId="32" fillId="0" borderId="10" xfId="0" applyFont="1" applyFill="1" applyBorder="1" applyAlignment="1">
      <alignment/>
    </xf>
    <xf numFmtId="39" fontId="32" fillId="0" borderId="10" xfId="0" applyNumberFormat="1" applyFont="1" applyFill="1" applyBorder="1" applyAlignment="1">
      <alignment/>
    </xf>
    <xf numFmtId="2" fontId="32" fillId="0" borderId="10" xfId="68" applyNumberFormat="1" applyFont="1" applyFill="1" applyBorder="1" applyAlignment="1">
      <alignment/>
    </xf>
    <xf numFmtId="0" fontId="66" fillId="0" borderId="10" xfId="0" applyFont="1" applyFill="1" applyBorder="1" applyAlignment="1">
      <alignment/>
    </xf>
    <xf numFmtId="3" fontId="32" fillId="0" borderId="10" xfId="0" applyNumberFormat="1" applyFont="1" applyFill="1" applyBorder="1" applyAlignment="1">
      <alignment/>
    </xf>
    <xf numFmtId="186" fontId="32" fillId="0" borderId="10" xfId="0" applyNumberFormat="1" applyFont="1" applyFill="1" applyBorder="1" applyAlignment="1">
      <alignment horizontal="right" wrapText="1"/>
    </xf>
    <xf numFmtId="186" fontId="12" fillId="0" borderId="10" xfId="0" applyNumberFormat="1" applyFont="1" applyFill="1" applyBorder="1" applyAlignment="1">
      <alignment horizontal="right" wrapText="1"/>
    </xf>
    <xf numFmtId="4" fontId="32" fillId="0" borderId="0" xfId="0" applyNumberFormat="1" applyFont="1" applyFill="1" applyAlignment="1">
      <alignment/>
    </xf>
    <xf numFmtId="0" fontId="32" fillId="0" borderId="10" xfId="61" applyFont="1" applyFill="1" applyBorder="1">
      <alignment/>
      <protection/>
    </xf>
    <xf numFmtId="186" fontId="12" fillId="0" borderId="10" xfId="0" applyNumberFormat="1" applyFont="1" applyFill="1" applyBorder="1" applyAlignment="1">
      <alignment horizontal="right"/>
    </xf>
    <xf numFmtId="0" fontId="64" fillId="35" borderId="10" xfId="0" applyFont="1" applyFill="1" applyBorder="1" applyAlignment="1">
      <alignment/>
    </xf>
    <xf numFmtId="0" fontId="64" fillId="41" borderId="10" xfId="0" applyFont="1" applyFill="1" applyBorder="1" applyAlignment="1">
      <alignment/>
    </xf>
    <xf numFmtId="39" fontId="64" fillId="41" borderId="10" xfId="0" applyNumberFormat="1" applyFont="1" applyFill="1" applyBorder="1" applyAlignment="1">
      <alignment/>
    </xf>
    <xf numFmtId="186" fontId="66" fillId="42" borderId="10" xfId="0" applyNumberFormat="1" applyFont="1" applyFill="1" applyBorder="1" applyAlignment="1">
      <alignment horizontal="right" wrapText="1"/>
    </xf>
    <xf numFmtId="3" fontId="32" fillId="0" borderId="0" xfId="0" applyNumberFormat="1" applyFont="1" applyFill="1" applyAlignment="1">
      <alignment/>
    </xf>
    <xf numFmtId="0" fontId="64" fillId="0" borderId="10" xfId="0" applyFont="1" applyFill="1" applyBorder="1" applyAlignment="1">
      <alignment/>
    </xf>
    <xf numFmtId="39" fontId="64" fillId="0" borderId="10" xfId="0" applyNumberFormat="1" applyFont="1" applyFill="1" applyBorder="1" applyAlignment="1">
      <alignment/>
    </xf>
    <xf numFmtId="2" fontId="64" fillId="0" borderId="10" xfId="68" applyNumberFormat="1" applyFont="1" applyFill="1" applyBorder="1" applyAlignment="1">
      <alignment/>
    </xf>
    <xf numFmtId="0" fontId="32" fillId="0" borderId="10" xfId="0" applyFont="1" applyBorder="1" applyAlignment="1">
      <alignment/>
    </xf>
    <xf numFmtId="171" fontId="32" fillId="0" borderId="10" xfId="42" applyFont="1" applyFill="1" applyBorder="1" applyAlignment="1">
      <alignment/>
    </xf>
    <xf numFmtId="10" fontId="12" fillId="0" borderId="10" xfId="68" applyNumberFormat="1" applyFont="1" applyFill="1" applyBorder="1" applyAlignment="1">
      <alignment horizontal="right" wrapText="1"/>
    </xf>
    <xf numFmtId="171" fontId="64" fillId="35" borderId="10" xfId="42" applyFont="1" applyFill="1" applyBorder="1" applyAlignment="1">
      <alignment/>
    </xf>
    <xf numFmtId="194" fontId="32" fillId="0" borderId="10" xfId="42" applyNumberFormat="1" applyFont="1" applyFill="1" applyBorder="1" applyAlignment="1">
      <alignment/>
    </xf>
    <xf numFmtId="196" fontId="64" fillId="35" borderId="10" xfId="0" applyNumberFormat="1" applyFont="1" applyFill="1" applyBorder="1" applyAlignment="1">
      <alignment/>
    </xf>
    <xf numFmtId="0" fontId="33" fillId="40" borderId="10" xfId="0" applyFont="1" applyFill="1" applyBorder="1" applyAlignment="1">
      <alignment/>
    </xf>
    <xf numFmtId="39" fontId="33" fillId="40" borderId="10" xfId="0" applyNumberFormat="1" applyFont="1" applyFill="1" applyBorder="1" applyAlignment="1">
      <alignment/>
    </xf>
    <xf numFmtId="186" fontId="100" fillId="43" borderId="10" xfId="0" applyNumberFormat="1" applyFont="1" applyFill="1" applyBorder="1" applyAlignment="1">
      <alignment horizontal="right" wrapText="1"/>
    </xf>
    <xf numFmtId="4" fontId="32" fillId="0" borderId="0" xfId="0" applyNumberFormat="1" applyFont="1" applyAlignment="1">
      <alignment/>
    </xf>
    <xf numFmtId="0" fontId="32" fillId="0" borderId="60" xfId="0" applyFont="1" applyFill="1" applyBorder="1" applyAlignment="1">
      <alignment/>
    </xf>
    <xf numFmtId="0" fontId="33" fillId="0" borderId="61" xfId="0" applyFont="1" applyFill="1" applyBorder="1" applyAlignment="1">
      <alignment/>
    </xf>
    <xf numFmtId="39" fontId="33" fillId="0" borderId="61" xfId="0" applyNumberFormat="1" applyFont="1" applyFill="1" applyBorder="1" applyAlignment="1">
      <alignment/>
    </xf>
    <xf numFmtId="2" fontId="33" fillId="0" borderId="61" xfId="68" applyNumberFormat="1" applyFont="1" applyFill="1" applyBorder="1" applyAlignment="1">
      <alignment/>
    </xf>
    <xf numFmtId="0" fontId="33" fillId="0" borderId="62" xfId="0" applyFont="1" applyFill="1" applyBorder="1" applyAlignment="1">
      <alignment/>
    </xf>
    <xf numFmtId="197" fontId="32" fillId="0" borderId="0" xfId="0" applyNumberFormat="1" applyFont="1" applyFill="1" applyAlignment="1">
      <alignment/>
    </xf>
    <xf numFmtId="0" fontId="32" fillId="0" borderId="63" xfId="0" applyFont="1" applyFill="1" applyBorder="1" applyAlignment="1">
      <alignment/>
    </xf>
    <xf numFmtId="0" fontId="33" fillId="0" borderId="0" xfId="0" applyFont="1" applyFill="1" applyBorder="1" applyAlignment="1">
      <alignment/>
    </xf>
    <xf numFmtId="39" fontId="101" fillId="0" borderId="0" xfId="0" applyNumberFormat="1" applyFont="1" applyFill="1" applyBorder="1" applyAlignment="1">
      <alignment/>
    </xf>
    <xf numFmtId="2" fontId="33" fillId="0" borderId="0" xfId="68" applyNumberFormat="1" applyFont="1" applyFill="1" applyBorder="1" applyAlignment="1">
      <alignment/>
    </xf>
    <xf numFmtId="0" fontId="33" fillId="0" borderId="59" xfId="0" applyFont="1" applyFill="1" applyBorder="1" applyAlignment="1">
      <alignment/>
    </xf>
    <xf numFmtId="0" fontId="67" fillId="0" borderId="0" xfId="61" applyFont="1" applyFill="1" applyBorder="1">
      <alignment/>
      <protection/>
    </xf>
    <xf numFmtId="0" fontId="32" fillId="0" borderId="0" xfId="61" applyFont="1" applyFill="1" applyBorder="1">
      <alignment/>
      <protection/>
    </xf>
    <xf numFmtId="4" fontId="32" fillId="0" borderId="0" xfId="61" applyNumberFormat="1" applyFont="1" applyFill="1" applyBorder="1">
      <alignment/>
      <protection/>
    </xf>
    <xf numFmtId="2" fontId="32" fillId="0" borderId="0" xfId="68" applyNumberFormat="1" applyFont="1" applyFill="1" applyBorder="1" applyAlignment="1">
      <alignment/>
    </xf>
    <xf numFmtId="0" fontId="32" fillId="0" borderId="0" xfId="62" applyFont="1" applyFill="1" applyBorder="1" applyAlignment="1">
      <alignment wrapText="1"/>
    </xf>
    <xf numFmtId="190" fontId="102" fillId="0" borderId="0" xfId="61" applyNumberFormat="1" applyFont="1" applyFill="1" applyBorder="1" applyAlignment="1">
      <alignment horizontal="right"/>
      <protection/>
    </xf>
    <xf numFmtId="0" fontId="32" fillId="0" borderId="0" xfId="62" applyFont="1" applyFill="1" applyBorder="1">
      <alignment/>
    </xf>
    <xf numFmtId="39" fontId="32" fillId="0" borderId="0" xfId="64" applyFont="1" applyFill="1" applyBorder="1">
      <alignment/>
      <protection/>
    </xf>
    <xf numFmtId="198" fontId="102" fillId="0" borderId="0" xfId="63" applyNumberFormat="1" applyFont="1" applyFill="1" applyBorder="1">
      <alignment/>
      <protection/>
    </xf>
    <xf numFmtId="0" fontId="32" fillId="0" borderId="0" xfId="62" applyFont="1" applyFill="1" applyBorder="1" applyAlignment="1">
      <alignment/>
    </xf>
    <xf numFmtId="199" fontId="32" fillId="0" borderId="0" xfId="44" applyNumberFormat="1" applyFont="1" applyFill="1" applyBorder="1" applyAlignment="1">
      <alignment horizontal="right" vertical="top"/>
    </xf>
    <xf numFmtId="4" fontId="32" fillId="0" borderId="0" xfId="44" applyNumberFormat="1" applyFont="1" applyFill="1" applyBorder="1" applyAlignment="1">
      <alignment horizontal="right" vertical="top"/>
    </xf>
    <xf numFmtId="0" fontId="66" fillId="0" borderId="0" xfId="62" applyFont="1" applyFill="1" applyBorder="1" applyAlignment="1">
      <alignment horizontal="left" vertical="top" indent="3"/>
    </xf>
    <xf numFmtId="0" fontId="66" fillId="0" borderId="0" xfId="61" applyFont="1" applyFill="1" applyBorder="1" applyAlignment="1">
      <alignment horizontal="right" vertical="top"/>
      <protection/>
    </xf>
    <xf numFmtId="2" fontId="66" fillId="0" borderId="0" xfId="68" applyNumberFormat="1" applyFont="1" applyFill="1" applyBorder="1" applyAlignment="1">
      <alignment horizontal="right" vertical="top"/>
    </xf>
    <xf numFmtId="39" fontId="32" fillId="0" borderId="0" xfId="64" applyFont="1" applyFill="1" applyBorder="1" applyAlignment="1">
      <alignment horizontal="left" vertical="top" indent="4"/>
      <protection/>
    </xf>
    <xf numFmtId="2" fontId="32" fillId="0" borderId="0" xfId="68" applyNumberFormat="1" applyFont="1" applyFill="1" applyBorder="1" applyAlignment="1">
      <alignment horizontal="right" vertical="top"/>
    </xf>
    <xf numFmtId="0" fontId="32" fillId="0" borderId="0" xfId="62" applyFont="1" applyFill="1" applyBorder="1" applyAlignment="1">
      <alignment horizontal="left" vertical="top" wrapText="1"/>
    </xf>
    <xf numFmtId="4" fontId="32" fillId="0" borderId="0" xfId="62" applyNumberFormat="1" applyFont="1" applyFill="1" applyBorder="1">
      <alignment/>
    </xf>
    <xf numFmtId="194" fontId="32" fillId="0" borderId="0" xfId="44" applyNumberFormat="1" applyFont="1" applyFill="1" applyBorder="1" applyAlignment="1">
      <alignment/>
    </xf>
    <xf numFmtId="39" fontId="33" fillId="0" borderId="0" xfId="0" applyNumberFormat="1" applyFont="1" applyFill="1" applyBorder="1" applyAlignment="1">
      <alignment/>
    </xf>
    <xf numFmtId="0" fontId="66" fillId="0" borderId="0" xfId="61" applyFont="1" applyFill="1" applyBorder="1">
      <alignment/>
      <protection/>
    </xf>
    <xf numFmtId="4" fontId="32" fillId="0" borderId="0" xfId="0" applyNumberFormat="1" applyFont="1" applyFill="1" applyBorder="1" applyAlignment="1">
      <alignment/>
    </xf>
    <xf numFmtId="0" fontId="32" fillId="0" borderId="59" xfId="0" applyFont="1" applyFill="1" applyBorder="1" applyAlignment="1">
      <alignment/>
    </xf>
    <xf numFmtId="0" fontId="32" fillId="0" borderId="17" xfId="0" applyFont="1" applyBorder="1" applyAlignment="1">
      <alignment vertical="top"/>
    </xf>
    <xf numFmtId="0" fontId="32" fillId="0" borderId="17" xfId="0" applyFont="1" applyFill="1" applyBorder="1" applyAlignment="1">
      <alignment horizontal="left" vertical="top" wrapText="1"/>
    </xf>
    <xf numFmtId="0" fontId="32" fillId="0" borderId="33" xfId="0" applyFont="1" applyFill="1" applyBorder="1" applyAlignment="1">
      <alignment horizontal="left" vertical="top" wrapText="1"/>
    </xf>
    <xf numFmtId="0" fontId="32" fillId="0" borderId="22" xfId="0" applyFont="1" applyFill="1" applyBorder="1" applyAlignment="1">
      <alignment horizontal="left" vertical="top" wrapText="1"/>
    </xf>
    <xf numFmtId="0" fontId="32" fillId="0" borderId="64" xfId="0" applyFont="1" applyFill="1" applyBorder="1" applyAlignment="1">
      <alignment/>
    </xf>
    <xf numFmtId="0" fontId="32" fillId="0" borderId="60" xfId="0" applyFont="1" applyBorder="1" applyAlignment="1">
      <alignment/>
    </xf>
    <xf numFmtId="0" fontId="32" fillId="0" borderId="61" xfId="0" applyFont="1" applyBorder="1" applyAlignment="1">
      <alignment/>
    </xf>
    <xf numFmtId="194" fontId="32" fillId="0" borderId="61" xfId="42" applyNumberFormat="1" applyFont="1" applyBorder="1" applyAlignment="1">
      <alignment/>
    </xf>
    <xf numFmtId="0" fontId="32" fillId="0" borderId="62" xfId="0" applyFont="1" applyBorder="1" applyAlignment="1">
      <alignment/>
    </xf>
    <xf numFmtId="0" fontId="32" fillId="0" borderId="63" xfId="0" applyFont="1" applyBorder="1" applyAlignment="1">
      <alignment/>
    </xf>
    <xf numFmtId="0" fontId="32" fillId="0" borderId="0" xfId="0" applyFont="1" applyBorder="1" applyAlignment="1">
      <alignment/>
    </xf>
    <xf numFmtId="194" fontId="32" fillId="0" borderId="0" xfId="42" applyNumberFormat="1" applyFont="1" applyBorder="1" applyAlignment="1">
      <alignment/>
    </xf>
    <xf numFmtId="0" fontId="32" fillId="0" borderId="59" xfId="0" applyFont="1" applyBorder="1" applyAlignment="1">
      <alignment/>
    </xf>
    <xf numFmtId="0" fontId="33" fillId="40" borderId="60" xfId="0" applyFont="1" applyFill="1" applyBorder="1" applyAlignment="1">
      <alignment horizontal="center" vertical="top" wrapText="1"/>
    </xf>
    <xf numFmtId="0" fontId="33" fillId="40" borderId="61" xfId="0" applyFont="1" applyFill="1" applyBorder="1" applyAlignment="1">
      <alignment horizontal="center" vertical="top" wrapText="1"/>
    </xf>
    <xf numFmtId="0" fontId="33" fillId="40" borderId="62" xfId="0" applyFont="1" applyFill="1" applyBorder="1" applyAlignment="1">
      <alignment horizontal="center" vertical="top" wrapText="1"/>
    </xf>
    <xf numFmtId="0" fontId="32" fillId="43" borderId="59" xfId="0" applyFont="1" applyFill="1" applyBorder="1" applyAlignment="1">
      <alignment/>
    </xf>
    <xf numFmtId="0" fontId="64" fillId="0" borderId="0" xfId="0" applyFont="1" applyBorder="1" applyAlignment="1">
      <alignment horizontal="left" vertical="top"/>
    </xf>
    <xf numFmtId="10" fontId="64" fillId="0" borderId="0" xfId="68" applyNumberFormat="1" applyFont="1" applyBorder="1" applyAlignment="1">
      <alignment horizontal="left" vertical="top"/>
    </xf>
    <xf numFmtId="0" fontId="32" fillId="0" borderId="59" xfId="0" applyFont="1" applyFill="1" applyBorder="1" applyAlignment="1">
      <alignment horizontal="center"/>
    </xf>
    <xf numFmtId="10" fontId="33" fillId="40" borderId="59" xfId="68" applyNumberFormat="1" applyFont="1" applyFill="1" applyBorder="1" applyAlignment="1">
      <alignment horizontal="center" vertical="top" wrapText="1"/>
    </xf>
    <xf numFmtId="0" fontId="66" fillId="0" borderId="10" xfId="61" applyFont="1" applyFill="1" applyBorder="1">
      <alignment/>
      <protection/>
    </xf>
    <xf numFmtId="3" fontId="32" fillId="0" borderId="0" xfId="0" applyNumberFormat="1" applyFont="1" applyFill="1" applyBorder="1" applyAlignment="1">
      <alignment/>
    </xf>
    <xf numFmtId="10" fontId="64" fillId="0" borderId="10" xfId="0" applyNumberFormat="1" applyFont="1" applyFill="1" applyBorder="1" applyAlignment="1">
      <alignment/>
    </xf>
    <xf numFmtId="39" fontId="32" fillId="0" borderId="10" xfId="0" applyNumberFormat="1" applyFont="1" applyBorder="1" applyAlignment="1">
      <alignment/>
    </xf>
    <xf numFmtId="10" fontId="32" fillId="0" borderId="10" xfId="0" applyNumberFormat="1" applyFont="1" applyBorder="1" applyAlignment="1">
      <alignment/>
    </xf>
    <xf numFmtId="171" fontId="32" fillId="0" borderId="10" xfId="42" applyFont="1" applyBorder="1" applyAlignment="1">
      <alignment/>
    </xf>
    <xf numFmtId="10" fontId="12" fillId="0" borderId="65" xfId="68" applyNumberFormat="1" applyFont="1" applyFill="1" applyBorder="1" applyAlignment="1">
      <alignment horizontal="right" wrapText="1"/>
    </xf>
    <xf numFmtId="194" fontId="64" fillId="35" borderId="10" xfId="42" applyNumberFormat="1" applyFont="1" applyFill="1" applyBorder="1" applyAlignment="1">
      <alignment/>
    </xf>
    <xf numFmtId="200" fontId="64" fillId="35" borderId="10" xfId="0" applyNumberFormat="1" applyFont="1" applyFill="1" applyBorder="1" applyAlignment="1">
      <alignment/>
    </xf>
    <xf numFmtId="4" fontId="33" fillId="0" borderId="0" xfId="68" applyNumberFormat="1" applyFont="1" applyFill="1" applyBorder="1" applyAlignment="1">
      <alignment/>
    </xf>
    <xf numFmtId="10" fontId="33" fillId="0" borderId="0" xfId="68" applyNumberFormat="1" applyFont="1" applyFill="1" applyBorder="1" applyAlignment="1">
      <alignment/>
    </xf>
    <xf numFmtId="10" fontId="33" fillId="0" borderId="59" xfId="68" applyNumberFormat="1" applyFont="1" applyFill="1" applyBorder="1" applyAlignment="1">
      <alignment/>
    </xf>
    <xf numFmtId="197" fontId="32" fillId="0" borderId="0" xfId="0" applyNumberFormat="1" applyFont="1" applyFill="1" applyBorder="1" applyAlignment="1">
      <alignment/>
    </xf>
    <xf numFmtId="43" fontId="32" fillId="0" borderId="0" xfId="61" applyNumberFormat="1" applyFont="1" applyFill="1" applyBorder="1">
      <alignment/>
      <protection/>
    </xf>
    <xf numFmtId="0" fontId="32" fillId="0" borderId="0" xfId="61" applyFont="1" applyBorder="1">
      <alignment/>
      <protection/>
    </xf>
    <xf numFmtId="0" fontId="32" fillId="0" borderId="59" xfId="61" applyFont="1" applyBorder="1">
      <alignment/>
      <protection/>
    </xf>
    <xf numFmtId="198" fontId="4" fillId="0" borderId="0" xfId="61" applyNumberFormat="1" applyFont="1" applyFill="1" applyBorder="1">
      <alignment/>
      <protection/>
    </xf>
    <xf numFmtId="198" fontId="4" fillId="0" borderId="0" xfId="61" applyNumberFormat="1" applyFont="1" applyBorder="1">
      <alignment/>
      <protection/>
    </xf>
    <xf numFmtId="194" fontId="32" fillId="0" borderId="0" xfId="44" applyNumberFormat="1" applyFont="1" applyFill="1" applyBorder="1" applyAlignment="1">
      <alignment vertical="top"/>
    </xf>
    <xf numFmtId="0" fontId="66" fillId="0" borderId="59" xfId="61" applyFont="1" applyFill="1" applyBorder="1" applyAlignment="1">
      <alignment horizontal="right" vertical="top"/>
      <protection/>
    </xf>
    <xf numFmtId="199" fontId="32" fillId="0" borderId="59" xfId="44" applyNumberFormat="1" applyFont="1" applyFill="1" applyBorder="1" applyAlignment="1">
      <alignment horizontal="right" vertical="top"/>
    </xf>
    <xf numFmtId="0" fontId="32" fillId="0" borderId="59" xfId="61" applyFont="1" applyFill="1" applyBorder="1">
      <alignment/>
      <protection/>
    </xf>
    <xf numFmtId="0" fontId="32" fillId="0" borderId="33" xfId="0" applyFont="1" applyBorder="1" applyAlignment="1">
      <alignment horizontal="left" vertical="top" wrapText="1"/>
    </xf>
    <xf numFmtId="0" fontId="32" fillId="0" borderId="22" xfId="0" applyFont="1" applyBorder="1" applyAlignment="1">
      <alignment horizontal="left" vertical="top" wrapText="1"/>
    </xf>
    <xf numFmtId="10" fontId="33" fillId="0" borderId="64" xfId="68" applyNumberFormat="1" applyFont="1" applyFill="1" applyBorder="1" applyAlignment="1">
      <alignment/>
    </xf>
    <xf numFmtId="0" fontId="32" fillId="0" borderId="61" xfId="0" applyFont="1" applyFill="1" applyBorder="1" applyAlignment="1">
      <alignment/>
    </xf>
    <xf numFmtId="194" fontId="32" fillId="0" borderId="61" xfId="44" applyNumberFormat="1" applyFont="1" applyFill="1" applyBorder="1" applyAlignment="1">
      <alignment/>
    </xf>
    <xf numFmtId="0" fontId="32" fillId="0" borderId="62" xfId="0" applyFont="1" applyFill="1" applyBorder="1" applyAlignment="1">
      <alignment/>
    </xf>
    <xf numFmtId="10" fontId="32" fillId="0" borderId="0" xfId="69" applyNumberFormat="1" applyFont="1" applyFill="1" applyBorder="1" applyAlignment="1">
      <alignment/>
    </xf>
    <xf numFmtId="10" fontId="32" fillId="0" borderId="0" xfId="69" applyNumberFormat="1" applyFont="1" applyBorder="1" applyAlignment="1">
      <alignment/>
    </xf>
    <xf numFmtId="14" fontId="70" fillId="0" borderId="0" xfId="0" applyNumberFormat="1" applyFont="1" applyFill="1" applyBorder="1" applyAlignment="1">
      <alignment/>
    </xf>
    <xf numFmtId="14" fontId="70" fillId="0" borderId="0" xfId="0" applyNumberFormat="1" applyFont="1" applyFill="1" applyBorder="1" applyAlignment="1">
      <alignment horizontal="center"/>
    </xf>
    <xf numFmtId="194" fontId="70" fillId="0" borderId="0" xfId="44" applyNumberFormat="1" applyFont="1" applyFill="1" applyBorder="1" applyAlignment="1">
      <alignment horizontal="center"/>
    </xf>
    <xf numFmtId="0" fontId="71" fillId="0" borderId="0" xfId="0" applyFont="1" applyFill="1" applyBorder="1" applyAlignment="1">
      <alignment horizontal="right"/>
    </xf>
    <xf numFmtId="10" fontId="32" fillId="0" borderId="59" xfId="69" applyNumberFormat="1" applyFont="1" applyFill="1" applyBorder="1" applyAlignment="1">
      <alignment horizontal="right"/>
    </xf>
    <xf numFmtId="195" fontId="33" fillId="40" borderId="0" xfId="44" applyNumberFormat="1" applyFont="1" applyFill="1" applyBorder="1" applyAlignment="1">
      <alignment horizontal="center" vertical="top" wrapText="1"/>
    </xf>
    <xf numFmtId="195" fontId="33" fillId="40" borderId="0" xfId="44" applyNumberFormat="1" applyFont="1" applyFill="1" applyBorder="1" applyAlignment="1">
      <alignment horizontal="center" vertical="top" wrapText="1"/>
    </xf>
    <xf numFmtId="39" fontId="33" fillId="40" borderId="0" xfId="44" applyNumberFormat="1" applyFont="1" applyFill="1" applyBorder="1" applyAlignment="1">
      <alignment horizontal="center" vertical="top" wrapText="1"/>
    </xf>
    <xf numFmtId="10" fontId="33" fillId="40" borderId="59" xfId="69" applyNumberFormat="1" applyFont="1" applyFill="1" applyBorder="1" applyAlignment="1">
      <alignment horizontal="center" vertical="top" wrapText="1"/>
    </xf>
    <xf numFmtId="10" fontId="32" fillId="0" borderId="0" xfId="0" applyNumberFormat="1" applyFont="1" applyBorder="1" applyAlignment="1">
      <alignment/>
    </xf>
    <xf numFmtId="171" fontId="33" fillId="0" borderId="0" xfId="44" applyFont="1" applyFill="1" applyBorder="1" applyAlignment="1">
      <alignment horizontal="center" vertical="top" wrapText="1"/>
    </xf>
    <xf numFmtId="194" fontId="32" fillId="0" borderId="10" xfId="44" applyNumberFormat="1" applyFont="1" applyFill="1" applyBorder="1" applyAlignment="1">
      <alignment/>
    </xf>
    <xf numFmtId="10" fontId="32" fillId="0" borderId="10" xfId="0" applyNumberFormat="1" applyFont="1" applyFill="1" applyBorder="1" applyAlignment="1">
      <alignment/>
    </xf>
    <xf numFmtId="0" fontId="0" fillId="0" borderId="10" xfId="0" applyFont="1" applyBorder="1" applyAlignment="1">
      <alignment/>
    </xf>
    <xf numFmtId="10" fontId="32" fillId="0" borderId="10" xfId="0" applyNumberFormat="1" applyFont="1" applyFill="1" applyBorder="1" applyAlignment="1">
      <alignment vertical="top"/>
    </xf>
    <xf numFmtId="0" fontId="0" fillId="0" borderId="10" xfId="0" applyFont="1" applyFill="1" applyBorder="1" applyAlignment="1">
      <alignment/>
    </xf>
    <xf numFmtId="39" fontId="64" fillId="35" borderId="10" xfId="0" applyNumberFormat="1" applyFont="1" applyFill="1" applyBorder="1" applyAlignment="1">
      <alignment/>
    </xf>
    <xf numFmtId="4" fontId="32" fillId="0" borderId="0" xfId="0" applyNumberFormat="1" applyFont="1" applyBorder="1" applyAlignment="1">
      <alignment/>
    </xf>
    <xf numFmtId="194" fontId="32" fillId="0" borderId="0" xfId="0" applyNumberFormat="1" applyFont="1" applyBorder="1" applyAlignment="1">
      <alignment/>
    </xf>
    <xf numFmtId="9" fontId="64" fillId="0" borderId="10" xfId="69" applyFont="1" applyFill="1" applyBorder="1" applyAlignment="1">
      <alignment/>
    </xf>
    <xf numFmtId="171" fontId="32" fillId="0" borderId="10" xfId="44" applyFont="1" applyFill="1" applyBorder="1" applyAlignment="1">
      <alignment/>
    </xf>
    <xf numFmtId="10" fontId="12" fillId="0" borderId="10" xfId="69" applyNumberFormat="1" applyFont="1" applyFill="1" applyBorder="1" applyAlignment="1">
      <alignment horizontal="right" wrapText="1"/>
    </xf>
    <xf numFmtId="10" fontId="64" fillId="0" borderId="0" xfId="69" applyNumberFormat="1" applyFont="1" applyFill="1" applyBorder="1" applyAlignment="1">
      <alignment horizontal="left" vertical="top"/>
    </xf>
    <xf numFmtId="171" fontId="64" fillId="35" borderId="10" xfId="44" applyFont="1" applyFill="1" applyBorder="1" applyAlignment="1">
      <alignment/>
    </xf>
    <xf numFmtId="201" fontId="64" fillId="35" borderId="10" xfId="0" applyNumberFormat="1" applyFont="1" applyFill="1" applyBorder="1" applyAlignment="1">
      <alignment/>
    </xf>
    <xf numFmtId="39" fontId="66" fillId="41" borderId="10" xfId="0" applyNumberFormat="1" applyFont="1" applyFill="1" applyBorder="1" applyAlignment="1">
      <alignment/>
    </xf>
    <xf numFmtId="10" fontId="33" fillId="0" borderId="59" xfId="69" applyNumberFormat="1" applyFont="1" applyFill="1" applyBorder="1" applyAlignment="1">
      <alignment/>
    </xf>
    <xf numFmtId="4" fontId="66" fillId="0" borderId="0" xfId="62" applyNumberFormat="1" applyFont="1" applyFill="1" applyBorder="1">
      <alignment/>
    </xf>
    <xf numFmtId="194" fontId="66" fillId="0" borderId="0" xfId="42" applyNumberFormat="1" applyFont="1" applyFill="1" applyBorder="1" applyAlignment="1">
      <alignment/>
    </xf>
    <xf numFmtId="194" fontId="66" fillId="0" borderId="59" xfId="42" applyNumberFormat="1" applyFont="1" applyFill="1" applyBorder="1" applyAlignment="1">
      <alignment/>
    </xf>
    <xf numFmtId="199" fontId="32" fillId="0" borderId="0" xfId="46" applyNumberFormat="1" applyFont="1" applyFill="1" applyBorder="1" applyAlignment="1">
      <alignment horizontal="right" vertical="top"/>
    </xf>
    <xf numFmtId="199" fontId="32" fillId="0" borderId="0" xfId="46" applyNumberFormat="1" applyFont="1" applyFill="1" applyBorder="1" applyAlignment="1">
      <alignment/>
    </xf>
    <xf numFmtId="0" fontId="32" fillId="0" borderId="0" xfId="61" applyFont="1" applyFill="1" applyBorder="1" applyAlignment="1">
      <alignment wrapText="1"/>
      <protection/>
    </xf>
    <xf numFmtId="0" fontId="32" fillId="0" borderId="66" xfId="0" applyFont="1" applyFill="1" applyBorder="1" applyAlignment="1">
      <alignment/>
    </xf>
    <xf numFmtId="0" fontId="32" fillId="0" borderId="67" xfId="0" applyFont="1" applyFill="1" applyBorder="1" applyAlignment="1">
      <alignment/>
    </xf>
    <xf numFmtId="194" fontId="32" fillId="0" borderId="67" xfId="44" applyNumberFormat="1" applyFont="1" applyFill="1" applyBorder="1" applyAlignment="1">
      <alignment/>
    </xf>
    <xf numFmtId="4" fontId="32" fillId="0" borderId="67" xfId="0" applyNumberFormat="1" applyFont="1" applyFill="1" applyBorder="1" applyAlignment="1">
      <alignment/>
    </xf>
    <xf numFmtId="4" fontId="32" fillId="0" borderId="0" xfId="44" applyNumberFormat="1" applyFont="1" applyFill="1" applyBorder="1" applyAlignment="1">
      <alignment/>
    </xf>
    <xf numFmtId="0" fontId="32" fillId="0" borderId="0" xfId="0" applyFont="1" applyFill="1" applyBorder="1" applyAlignment="1">
      <alignment vertical="top"/>
    </xf>
    <xf numFmtId="0" fontId="32" fillId="0" borderId="60" xfId="0" applyFont="1" applyFill="1" applyBorder="1" applyAlignment="1">
      <alignment vertical="top"/>
    </xf>
    <xf numFmtId="0" fontId="32" fillId="0" borderId="61" xfId="0" applyFont="1" applyFill="1" applyBorder="1" applyAlignment="1">
      <alignment vertical="top"/>
    </xf>
    <xf numFmtId="194" fontId="32" fillId="0" borderId="61" xfId="44" applyNumberFormat="1" applyFont="1" applyFill="1" applyBorder="1" applyAlignment="1">
      <alignment vertical="top"/>
    </xf>
    <xf numFmtId="0" fontId="32" fillId="0" borderId="62" xfId="0" applyFont="1" applyFill="1" applyBorder="1" applyAlignment="1">
      <alignment vertical="top"/>
    </xf>
    <xf numFmtId="10" fontId="32" fillId="0" borderId="0" xfId="69" applyNumberFormat="1" applyFont="1" applyFill="1" applyBorder="1" applyAlignment="1">
      <alignment vertical="top"/>
    </xf>
    <xf numFmtId="4" fontId="32" fillId="0" borderId="0" xfId="0" applyNumberFormat="1" applyFont="1" applyFill="1" applyBorder="1" applyAlignment="1">
      <alignment vertical="top"/>
    </xf>
    <xf numFmtId="0" fontId="32" fillId="0" borderId="63" xfId="0" applyFont="1" applyFill="1" applyBorder="1" applyAlignment="1">
      <alignment vertical="top"/>
    </xf>
    <xf numFmtId="0" fontId="32" fillId="0" borderId="59" xfId="0" applyFont="1" applyFill="1" applyBorder="1" applyAlignment="1">
      <alignment vertical="top"/>
    </xf>
    <xf numFmtId="0" fontId="32" fillId="0" borderId="0" xfId="0" applyFont="1" applyBorder="1" applyAlignment="1">
      <alignment vertical="top"/>
    </xf>
    <xf numFmtId="0" fontId="32" fillId="43" borderId="59" xfId="0" applyFont="1" applyFill="1" applyBorder="1" applyAlignment="1">
      <alignment vertical="top"/>
    </xf>
    <xf numFmtId="10" fontId="32" fillId="0" borderId="0" xfId="69" applyNumberFormat="1" applyFont="1" applyBorder="1" applyAlignment="1">
      <alignment vertical="top"/>
    </xf>
    <xf numFmtId="4" fontId="32" fillId="0" borderId="0" xfId="0" applyNumberFormat="1" applyFont="1" applyBorder="1" applyAlignment="1">
      <alignment vertical="top"/>
    </xf>
    <xf numFmtId="0" fontId="32" fillId="0" borderId="63" xfId="0" applyFont="1" applyFill="1" applyBorder="1" applyAlignment="1">
      <alignment horizontal="center" vertical="top"/>
    </xf>
    <xf numFmtId="0" fontId="32" fillId="0" borderId="0" xfId="0" applyFont="1" applyFill="1" applyBorder="1" applyAlignment="1">
      <alignment horizontal="center" vertical="top"/>
    </xf>
    <xf numFmtId="0" fontId="32" fillId="0" borderId="59" xfId="0" applyFont="1" applyFill="1" applyBorder="1" applyAlignment="1">
      <alignment horizontal="center" vertical="top"/>
    </xf>
    <xf numFmtId="0" fontId="32" fillId="0" borderId="63" xfId="0" applyFont="1" applyFill="1" applyBorder="1" applyAlignment="1">
      <alignment horizontal="center" vertical="top"/>
    </xf>
    <xf numFmtId="0" fontId="32" fillId="0" borderId="0" xfId="0" applyFont="1" applyFill="1" applyBorder="1" applyAlignment="1">
      <alignment horizontal="center" vertical="top"/>
    </xf>
    <xf numFmtId="0" fontId="32" fillId="0" borderId="59" xfId="0" applyFont="1" applyFill="1" applyBorder="1" applyAlignment="1">
      <alignment horizontal="center" vertical="top"/>
    </xf>
    <xf numFmtId="10" fontId="32" fillId="0" borderId="0" xfId="0" applyNumberFormat="1" applyFont="1" applyBorder="1" applyAlignment="1">
      <alignment vertical="top"/>
    </xf>
    <xf numFmtId="10" fontId="32" fillId="0" borderId="0" xfId="0" applyNumberFormat="1" applyFont="1" applyFill="1" applyBorder="1" applyAlignment="1">
      <alignment vertical="top"/>
    </xf>
    <xf numFmtId="0" fontId="33" fillId="0" borderId="10" xfId="0" applyFont="1" applyFill="1" applyBorder="1" applyAlignment="1">
      <alignment horizontal="center" vertical="top" wrapText="1"/>
    </xf>
    <xf numFmtId="195" fontId="33" fillId="0" borderId="10" xfId="44" applyNumberFormat="1" applyFont="1" applyFill="1" applyBorder="1" applyAlignment="1">
      <alignment horizontal="center" vertical="top" wrapText="1"/>
    </xf>
    <xf numFmtId="39" fontId="65" fillId="0" borderId="10" xfId="44" applyNumberFormat="1" applyFont="1" applyFill="1" applyBorder="1" applyAlignment="1">
      <alignment horizontal="center" vertical="top" wrapText="1"/>
    </xf>
    <xf numFmtId="10" fontId="33" fillId="0" borderId="10" xfId="69" applyNumberFormat="1" applyFont="1" applyFill="1" applyBorder="1" applyAlignment="1">
      <alignment horizontal="center" vertical="top" wrapText="1"/>
    </xf>
    <xf numFmtId="0" fontId="32" fillId="0" borderId="10" xfId="0" applyFont="1" applyFill="1" applyBorder="1" applyAlignment="1">
      <alignment vertical="top"/>
    </xf>
    <xf numFmtId="3" fontId="32" fillId="0" borderId="0" xfId="0" applyNumberFormat="1" applyFont="1" applyFill="1" applyBorder="1" applyAlignment="1">
      <alignment vertical="top"/>
    </xf>
    <xf numFmtId="0" fontId="64" fillId="0" borderId="10" xfId="0" applyFont="1" applyFill="1" applyBorder="1" applyAlignment="1">
      <alignment vertical="top"/>
    </xf>
    <xf numFmtId="39" fontId="64" fillId="0" borderId="10" xfId="0" applyNumberFormat="1" applyFont="1" applyFill="1" applyBorder="1" applyAlignment="1">
      <alignment vertical="top"/>
    </xf>
    <xf numFmtId="10" fontId="64" fillId="0" borderId="10" xfId="0" applyNumberFormat="1" applyFont="1" applyFill="1" applyBorder="1" applyAlignment="1">
      <alignment vertical="top"/>
    </xf>
    <xf numFmtId="39" fontId="32" fillId="0" borderId="10" xfId="0" applyNumberFormat="1" applyFont="1" applyFill="1" applyBorder="1" applyAlignment="1">
      <alignment vertical="top"/>
    </xf>
    <xf numFmtId="0" fontId="32" fillId="0" borderId="10" xfId="0" applyFont="1" applyBorder="1" applyAlignment="1">
      <alignment vertical="top"/>
    </xf>
    <xf numFmtId="0" fontId="64" fillId="35" borderId="10" xfId="0" applyFont="1" applyFill="1" applyBorder="1" applyAlignment="1">
      <alignment vertical="top"/>
    </xf>
    <xf numFmtId="171" fontId="64" fillId="35" borderId="10" xfId="44" applyFont="1" applyFill="1" applyBorder="1" applyAlignment="1">
      <alignment vertical="top"/>
    </xf>
    <xf numFmtId="194" fontId="32" fillId="0" borderId="10" xfId="44" applyNumberFormat="1" applyFont="1" applyFill="1" applyBorder="1" applyAlignment="1">
      <alignment vertical="top"/>
    </xf>
    <xf numFmtId="43" fontId="64" fillId="35" borderId="10" xfId="0" applyNumberFormat="1" applyFont="1" applyFill="1" applyBorder="1" applyAlignment="1">
      <alignment vertical="top"/>
    </xf>
    <xf numFmtId="39" fontId="64" fillId="35" borderId="10" xfId="0" applyNumberFormat="1" applyFont="1" applyFill="1" applyBorder="1" applyAlignment="1">
      <alignment vertical="top"/>
    </xf>
    <xf numFmtId="0" fontId="33" fillId="40" borderId="10" xfId="0" applyFont="1" applyFill="1" applyBorder="1" applyAlignment="1">
      <alignment vertical="top"/>
    </xf>
    <xf numFmtId="0" fontId="33" fillId="0" borderId="0" xfId="0" applyFont="1" applyFill="1" applyBorder="1" applyAlignment="1">
      <alignment vertical="top"/>
    </xf>
    <xf numFmtId="39" fontId="33" fillId="0" borderId="0" xfId="0" applyNumberFormat="1" applyFont="1" applyFill="1" applyBorder="1" applyAlignment="1">
      <alignment vertical="top"/>
    </xf>
    <xf numFmtId="10" fontId="33" fillId="0" borderId="59" xfId="69" applyNumberFormat="1" applyFont="1" applyFill="1" applyBorder="1" applyAlignment="1">
      <alignment vertical="top"/>
    </xf>
    <xf numFmtId="197" fontId="32" fillId="0" borderId="0" xfId="0" applyNumberFormat="1" applyFont="1" applyFill="1" applyBorder="1" applyAlignment="1">
      <alignment vertical="top"/>
    </xf>
    <xf numFmtId="39" fontId="101" fillId="0" borderId="0" xfId="0" applyNumberFormat="1" applyFont="1" applyFill="1" applyBorder="1" applyAlignment="1">
      <alignment vertical="top"/>
    </xf>
    <xf numFmtId="194" fontId="32" fillId="0" borderId="0" xfId="46" applyNumberFormat="1" applyFont="1" applyFill="1" applyBorder="1" applyAlignment="1">
      <alignment/>
    </xf>
    <xf numFmtId="194" fontId="32" fillId="0" borderId="59" xfId="46" applyNumberFormat="1" applyFont="1" applyFill="1" applyBorder="1" applyAlignment="1">
      <alignment/>
    </xf>
    <xf numFmtId="194" fontId="66" fillId="0" borderId="0" xfId="46" applyNumberFormat="1" applyFont="1" applyFill="1" applyBorder="1" applyAlignment="1">
      <alignment/>
    </xf>
    <xf numFmtId="194" fontId="66" fillId="0" borderId="59" xfId="46" applyNumberFormat="1" applyFont="1" applyFill="1" applyBorder="1" applyAlignment="1">
      <alignment/>
    </xf>
    <xf numFmtId="0" fontId="32" fillId="0" borderId="66" xfId="0" applyFont="1" applyFill="1" applyBorder="1" applyAlignment="1">
      <alignment vertical="top"/>
    </xf>
    <xf numFmtId="0" fontId="32" fillId="0" borderId="67" xfId="0" applyFont="1" applyFill="1" applyBorder="1" applyAlignment="1">
      <alignment vertical="top"/>
    </xf>
    <xf numFmtId="4" fontId="32" fillId="0" borderId="67" xfId="0" applyNumberFormat="1" applyFont="1" applyFill="1" applyBorder="1" applyAlignment="1">
      <alignment vertical="top"/>
    </xf>
    <xf numFmtId="0" fontId="32" fillId="0" borderId="64" xfId="0" applyFont="1" applyFill="1" applyBorder="1" applyAlignment="1">
      <alignment vertical="top"/>
    </xf>
    <xf numFmtId="0" fontId="32" fillId="0" borderId="60" xfId="0" applyFont="1" applyBorder="1" applyAlignment="1">
      <alignment vertical="top"/>
    </xf>
    <xf numFmtId="0" fontId="32" fillId="0" borderId="61" xfId="0" applyFont="1" applyBorder="1" applyAlignment="1">
      <alignment vertical="top"/>
    </xf>
    <xf numFmtId="194" fontId="32" fillId="0" borderId="61" xfId="44" applyNumberFormat="1" applyFont="1" applyBorder="1" applyAlignment="1">
      <alignment vertical="top"/>
    </xf>
    <xf numFmtId="0" fontId="32" fillId="0" borderId="62" xfId="0" applyFont="1" applyBorder="1" applyAlignment="1">
      <alignment vertical="top"/>
    </xf>
    <xf numFmtId="0" fontId="32" fillId="0" borderId="63" xfId="0" applyFont="1" applyBorder="1" applyAlignment="1">
      <alignment vertical="top"/>
    </xf>
    <xf numFmtId="194" fontId="32" fillId="0" borderId="0" xfId="44" applyNumberFormat="1" applyFont="1" applyBorder="1" applyAlignment="1">
      <alignment vertical="top"/>
    </xf>
    <xf numFmtId="0" fontId="32" fillId="0" borderId="59" xfId="0" applyFont="1" applyBorder="1" applyAlignment="1">
      <alignment vertical="top"/>
    </xf>
    <xf numFmtId="4" fontId="32" fillId="43" borderId="59" xfId="0" applyNumberFormat="1" applyFont="1" applyFill="1" applyBorder="1" applyAlignment="1">
      <alignment vertical="top"/>
    </xf>
    <xf numFmtId="0" fontId="33" fillId="40" borderId="63"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33" fillId="40" borderId="59" xfId="0" applyFont="1" applyFill="1" applyBorder="1" applyAlignment="1">
      <alignment horizontal="center" vertical="center" wrapText="1"/>
    </xf>
    <xf numFmtId="4" fontId="32" fillId="0" borderId="59" xfId="0" applyNumberFormat="1" applyFont="1" applyFill="1" applyBorder="1" applyAlignment="1">
      <alignment vertical="top"/>
    </xf>
    <xf numFmtId="10" fontId="64" fillId="0" borderId="0" xfId="69" applyNumberFormat="1" applyFont="1" applyBorder="1" applyAlignment="1">
      <alignment horizontal="left" vertical="top"/>
    </xf>
    <xf numFmtId="4" fontId="33" fillId="0" borderId="0" xfId="44" applyNumberFormat="1" applyFont="1" applyFill="1" applyBorder="1" applyAlignment="1">
      <alignment horizontal="center" vertical="top" wrapText="1"/>
    </xf>
    <xf numFmtId="39" fontId="32" fillId="0" borderId="10" xfId="0" applyNumberFormat="1" applyFont="1" applyBorder="1" applyAlignment="1">
      <alignment vertical="top"/>
    </xf>
    <xf numFmtId="10" fontId="32" fillId="0" borderId="10" xfId="0" applyNumberFormat="1" applyFont="1" applyBorder="1" applyAlignment="1">
      <alignment vertical="top"/>
    </xf>
    <xf numFmtId="0" fontId="66" fillId="0" borderId="10" xfId="0" applyFont="1" applyFill="1" applyBorder="1" applyAlignment="1">
      <alignment vertical="top"/>
    </xf>
    <xf numFmtId="194" fontId="64" fillId="35" borderId="10" xfId="44" applyNumberFormat="1" applyFont="1" applyFill="1" applyBorder="1" applyAlignment="1">
      <alignment vertical="top"/>
    </xf>
    <xf numFmtId="39" fontId="33" fillId="40" borderId="10" xfId="0" applyNumberFormat="1" applyFont="1" applyFill="1" applyBorder="1" applyAlignment="1">
      <alignment vertical="top"/>
    </xf>
    <xf numFmtId="186" fontId="100" fillId="43" borderId="68" xfId="0" applyNumberFormat="1" applyFont="1" applyFill="1" applyBorder="1" applyAlignment="1">
      <alignment horizontal="right" wrapText="1"/>
    </xf>
    <xf numFmtId="10" fontId="33" fillId="0" borderId="0" xfId="69" applyNumberFormat="1" applyFont="1" applyFill="1" applyBorder="1" applyAlignment="1">
      <alignment vertical="top"/>
    </xf>
    <xf numFmtId="194" fontId="101" fillId="0" borderId="0" xfId="46" applyNumberFormat="1" applyFont="1" applyBorder="1" applyAlignment="1">
      <alignment/>
    </xf>
    <xf numFmtId="194" fontId="101" fillId="0" borderId="59" xfId="46" applyNumberFormat="1" applyFont="1" applyBorder="1" applyAlignment="1">
      <alignment/>
    </xf>
    <xf numFmtId="0" fontId="32" fillId="0" borderId="66" xfId="0" applyFont="1" applyBorder="1" applyAlignment="1">
      <alignment vertical="top"/>
    </xf>
    <xf numFmtId="0" fontId="32" fillId="0" borderId="67" xfId="0" applyFont="1" applyBorder="1" applyAlignment="1">
      <alignment vertical="top"/>
    </xf>
    <xf numFmtId="4" fontId="32" fillId="0" borderId="67" xfId="0" applyNumberFormat="1" applyFont="1" applyBorder="1" applyAlignment="1">
      <alignment vertical="top"/>
    </xf>
    <xf numFmtId="0" fontId="32" fillId="0" borderId="64" xfId="0" applyFont="1" applyBorder="1" applyAlignment="1">
      <alignment vertical="top"/>
    </xf>
    <xf numFmtId="171" fontId="64" fillId="0" borderId="10" xfId="44" applyFont="1" applyFill="1" applyBorder="1" applyAlignment="1">
      <alignment/>
    </xf>
    <xf numFmtId="10" fontId="64" fillId="0" borderId="10" xfId="44" applyNumberFormat="1" applyFont="1" applyFill="1" applyBorder="1" applyAlignment="1">
      <alignment/>
    </xf>
    <xf numFmtId="10" fontId="33" fillId="0" borderId="0" xfId="69" applyNumberFormat="1" applyFont="1" applyFill="1" applyBorder="1" applyAlignment="1">
      <alignment/>
    </xf>
    <xf numFmtId="199" fontId="102" fillId="0" borderId="0" xfId="46" applyNumberFormat="1" applyFont="1" applyFill="1" applyBorder="1" applyAlignment="1">
      <alignment horizontal="right" vertical="top"/>
    </xf>
    <xf numFmtId="199" fontId="32" fillId="0" borderId="0" xfId="46" applyNumberFormat="1" applyFont="1" applyFill="1" applyBorder="1" applyAlignment="1">
      <alignment horizontal="center" vertical="top"/>
    </xf>
    <xf numFmtId="4" fontId="32" fillId="0" borderId="0" xfId="46" applyNumberFormat="1" applyFont="1" applyFill="1" applyBorder="1" applyAlignment="1">
      <alignment horizontal="right" vertical="top"/>
    </xf>
    <xf numFmtId="0" fontId="66" fillId="0" borderId="0" xfId="62" applyFont="1" applyFill="1" applyBorder="1" applyAlignment="1">
      <alignment horizontal="left" vertical="top"/>
    </xf>
    <xf numFmtId="0" fontId="66" fillId="0" borderId="0" xfId="61" applyFont="1" applyFill="1" applyBorder="1" applyAlignment="1">
      <alignment horizontal="center" vertical="top"/>
      <protection/>
    </xf>
    <xf numFmtId="194" fontId="32" fillId="0" borderId="0" xfId="46" applyNumberFormat="1" applyFont="1" applyFill="1" applyBorder="1" applyAlignment="1">
      <alignment vertical="top"/>
    </xf>
    <xf numFmtId="202" fontId="32" fillId="0" borderId="0" xfId="46" applyNumberFormat="1" applyFont="1" applyFill="1" applyBorder="1" applyAlignment="1">
      <alignment horizontal="right" vertical="top"/>
    </xf>
    <xf numFmtId="0" fontId="32" fillId="0" borderId="0" xfId="62" applyFont="1" applyFill="1" applyBorder="1" applyAlignment="1">
      <alignment horizontal="left" vertical="top" wrapText="1" indent="4"/>
    </xf>
    <xf numFmtId="4" fontId="0" fillId="43" borderId="59" xfId="0" applyNumberFormat="1" applyFill="1" applyBorder="1" applyAlignment="1">
      <alignment/>
    </xf>
    <xf numFmtId="4" fontId="0" fillId="0" borderId="59" xfId="0" applyNumberFormat="1" applyBorder="1" applyAlignment="1">
      <alignment/>
    </xf>
    <xf numFmtId="194" fontId="0" fillId="0" borderId="0" xfId="0" applyNumberFormat="1" applyAlignment="1">
      <alignment/>
    </xf>
    <xf numFmtId="4" fontId="0" fillId="0" borderId="0" xfId="0" applyNumberFormat="1" applyFill="1" applyAlignment="1">
      <alignment/>
    </xf>
    <xf numFmtId="197" fontId="0" fillId="0" borderId="0" xfId="0" applyNumberFormat="1" applyFill="1" applyAlignment="1">
      <alignment/>
    </xf>
    <xf numFmtId="0" fontId="0" fillId="0" borderId="0" xfId="0" applyFill="1" applyAlignment="1">
      <alignment/>
    </xf>
    <xf numFmtId="190" fontId="32" fillId="0" borderId="0" xfId="61" applyNumberFormat="1" applyFont="1" applyFill="1" applyBorder="1" applyAlignment="1">
      <alignment horizontal="right"/>
      <protection/>
    </xf>
    <xf numFmtId="4" fontId="0" fillId="0" borderId="59" xfId="0" applyNumberFormat="1" applyFill="1" applyBorder="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 4" xfId="63"/>
    <cellStyle name="Normal_Unaudited Half Yrly - MSIM Copy" xfId="64"/>
    <cellStyle name="Normal_XDO_METADATA" xfId="65"/>
    <cellStyle name="Note" xfId="66"/>
    <cellStyle name="Output" xfId="67"/>
    <cellStyle name="Percent" xfId="68"/>
    <cellStyle name="Percent 2" xfId="69"/>
    <cellStyle name="Percent 2 2" xfId="70"/>
    <cellStyle name="Title" xfId="71"/>
    <cellStyle name="Total" xfId="72"/>
    <cellStyle name="Warning Text" xfId="73"/>
  </cellStyles>
  <dxfs count="2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A1" sqref="A1"/>
    </sheetView>
  </sheetViews>
  <sheetFormatPr defaultColWidth="6.140625" defaultRowHeight="15"/>
  <cols>
    <col min="1" max="1" width="6.140625" style="0" customWidth="1"/>
    <col min="2" max="2" width="39.57421875" style="0" bestFit="1" customWidth="1"/>
    <col min="3" max="3" width="10.421875" style="0" bestFit="1" customWidth="1"/>
    <col min="4" max="4" width="13.140625" style="0" bestFit="1" customWidth="1"/>
    <col min="5" max="5" width="8.140625" style="0" bestFit="1" customWidth="1"/>
    <col min="6" max="6" width="14.421875" style="0" bestFit="1" customWidth="1"/>
    <col min="7" max="7" width="8.8515625" style="0" bestFit="1" customWidth="1"/>
    <col min="8" max="8" width="7.28125" style="0" bestFit="1" customWidth="1"/>
  </cols>
  <sheetData>
    <row r="1" spans="1:7" ht="15">
      <c r="A1" s="10"/>
      <c r="G1" s="11"/>
    </row>
    <row r="2" spans="1:8" ht="15">
      <c r="A2" s="166" t="s">
        <v>106</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11</v>
      </c>
      <c r="E7" s="20">
        <v>200</v>
      </c>
      <c r="F7" s="20">
        <v>2532.116857</v>
      </c>
      <c r="G7" s="46">
        <v>0.07392751376384665</v>
      </c>
      <c r="H7" s="46">
        <v>0</v>
      </c>
    </row>
    <row r="8" spans="1:8" ht="15">
      <c r="A8" s="17">
        <v>2</v>
      </c>
      <c r="B8" s="22" t="s">
        <v>12</v>
      </c>
      <c r="C8" s="19" t="s">
        <v>13</v>
      </c>
      <c r="D8" s="19" t="s">
        <v>14</v>
      </c>
      <c r="E8" s="20">
        <v>100</v>
      </c>
      <c r="F8" s="20">
        <v>343.0527999</v>
      </c>
      <c r="G8" s="46">
        <v>0.010015746515103818</v>
      </c>
      <c r="H8" s="46">
        <v>0.1425</v>
      </c>
    </row>
    <row r="9" spans="1:8" ht="15">
      <c r="A9" s="17"/>
      <c r="B9" s="22"/>
      <c r="C9" s="19"/>
      <c r="D9" s="19"/>
      <c r="E9" s="20"/>
      <c r="F9" s="20"/>
      <c r="G9" s="23"/>
      <c r="H9" s="46"/>
    </row>
    <row r="10" spans="1:8" ht="15">
      <c r="A10" s="17"/>
      <c r="B10" s="18" t="s">
        <v>16</v>
      </c>
      <c r="C10" s="19"/>
      <c r="D10" s="19"/>
      <c r="E10" s="20"/>
      <c r="F10" s="20"/>
      <c r="G10" s="30"/>
      <c r="H10" s="20"/>
    </row>
    <row r="11" spans="1:8" ht="15">
      <c r="A11" s="17">
        <v>3</v>
      </c>
      <c r="B11" s="22" t="s">
        <v>100</v>
      </c>
      <c r="C11" s="19" t="s">
        <v>19</v>
      </c>
      <c r="D11" s="19" t="s">
        <v>17</v>
      </c>
      <c r="E11" s="20">
        <v>1000</v>
      </c>
      <c r="F11" s="20">
        <v>4978.9444657</v>
      </c>
      <c r="G11" s="46">
        <v>0.145364928360202</v>
      </c>
      <c r="H11" s="46">
        <v>0.038</v>
      </c>
    </row>
    <row r="12" spans="1:8" ht="15">
      <c r="A12" s="17">
        <v>4</v>
      </c>
      <c r="B12" s="22" t="s">
        <v>18</v>
      </c>
      <c r="C12" s="19" t="s">
        <v>19</v>
      </c>
      <c r="D12" s="19" t="s">
        <v>20</v>
      </c>
      <c r="E12" s="20">
        <v>1000</v>
      </c>
      <c r="F12" s="20">
        <v>4978.9370514</v>
      </c>
      <c r="G12" s="46">
        <v>0.14536471189279698</v>
      </c>
      <c r="H12" s="46">
        <v>0.038</v>
      </c>
    </row>
    <row r="13" spans="1:8" ht="15">
      <c r="A13" s="17">
        <v>5</v>
      </c>
      <c r="B13" s="22" t="s">
        <v>21</v>
      </c>
      <c r="C13" s="19" t="s">
        <v>22</v>
      </c>
      <c r="D13" s="19" t="s">
        <v>23</v>
      </c>
      <c r="E13" s="20">
        <v>1000</v>
      </c>
      <c r="F13" s="20">
        <v>4977.56</v>
      </c>
      <c r="G13" s="46">
        <v>0.14532450759257062</v>
      </c>
      <c r="H13" s="46">
        <v>0.0405</v>
      </c>
    </row>
    <row r="14" spans="1:8" ht="15">
      <c r="A14" s="17">
        <v>6</v>
      </c>
      <c r="B14" s="22" t="s">
        <v>24</v>
      </c>
      <c r="C14" s="19" t="s">
        <v>19</v>
      </c>
      <c r="D14" s="19" t="s">
        <v>25</v>
      </c>
      <c r="E14" s="20">
        <v>1000</v>
      </c>
      <c r="F14" s="20">
        <v>4976.7934266</v>
      </c>
      <c r="G14" s="46">
        <v>0.14530212676704796</v>
      </c>
      <c r="H14" s="46">
        <v>0.042</v>
      </c>
    </row>
    <row r="15" spans="1:8" ht="15">
      <c r="A15" s="17">
        <v>7</v>
      </c>
      <c r="B15" s="22" t="s">
        <v>101</v>
      </c>
      <c r="C15" s="19" t="s">
        <v>19</v>
      </c>
      <c r="D15" s="19" t="s">
        <v>27</v>
      </c>
      <c r="E15" s="20">
        <v>500</v>
      </c>
      <c r="F15" s="20">
        <v>2488.9988636000003</v>
      </c>
      <c r="G15" s="46">
        <v>0.07266864372325756</v>
      </c>
      <c r="H15" s="46">
        <v>0.0386</v>
      </c>
    </row>
    <row r="16" spans="1:8" ht="15">
      <c r="A16" s="17">
        <v>8</v>
      </c>
      <c r="B16" s="22" t="s">
        <v>28</v>
      </c>
      <c r="C16" s="19" t="s">
        <v>19</v>
      </c>
      <c r="D16" s="19" t="s">
        <v>29</v>
      </c>
      <c r="E16" s="20">
        <v>500</v>
      </c>
      <c r="F16" s="20">
        <v>2487.0027419</v>
      </c>
      <c r="G16" s="46">
        <v>0.07261036508811354</v>
      </c>
      <c r="H16" s="46">
        <v>0.065</v>
      </c>
    </row>
    <row r="17" spans="1:8" ht="15">
      <c r="A17" s="17">
        <v>9</v>
      </c>
      <c r="B17" s="22" t="s">
        <v>28</v>
      </c>
      <c r="C17" s="19" t="s">
        <v>19</v>
      </c>
      <c r="D17" s="19" t="s">
        <v>30</v>
      </c>
      <c r="E17" s="20">
        <v>500</v>
      </c>
      <c r="F17" s="20">
        <v>2482.9060092</v>
      </c>
      <c r="G17" s="46">
        <v>0.07249075715523763</v>
      </c>
      <c r="H17" s="46">
        <v>0.062</v>
      </c>
    </row>
    <row r="18" spans="1:8" ht="15">
      <c r="A18" s="17">
        <v>10</v>
      </c>
      <c r="B18" s="22" t="s">
        <v>24</v>
      </c>
      <c r="C18" s="19" t="s">
        <v>19</v>
      </c>
      <c r="D18" s="19" t="s">
        <v>31</v>
      </c>
      <c r="E18" s="20">
        <v>390</v>
      </c>
      <c r="F18" s="20">
        <v>1942.9134657</v>
      </c>
      <c r="G18" s="46">
        <v>0.056725171107495906</v>
      </c>
      <c r="H18" s="46">
        <v>0.04545294871794872</v>
      </c>
    </row>
    <row r="19" spans="1:8" ht="15">
      <c r="A19" s="17">
        <v>11</v>
      </c>
      <c r="B19" s="22" t="s">
        <v>32</v>
      </c>
      <c r="C19" s="19" t="s">
        <v>19</v>
      </c>
      <c r="D19" s="19" t="s">
        <v>33</v>
      </c>
      <c r="E19" s="20">
        <v>360</v>
      </c>
      <c r="F19" s="20">
        <v>1789.8633</v>
      </c>
      <c r="G19" s="46">
        <v>0.05225672874470895</v>
      </c>
      <c r="H19" s="46">
        <v>0.0495</v>
      </c>
    </row>
    <row r="20" spans="1:8" ht="15">
      <c r="A20" s="17"/>
      <c r="B20" s="22"/>
      <c r="C20" s="19"/>
      <c r="D20" s="19"/>
      <c r="E20" s="20"/>
      <c r="F20" s="20"/>
      <c r="G20" s="30"/>
      <c r="H20" s="20"/>
    </row>
    <row r="21" spans="1:8" ht="15">
      <c r="A21" s="17"/>
      <c r="B21" s="18"/>
      <c r="C21" s="19"/>
      <c r="D21" s="19"/>
      <c r="E21" s="20"/>
      <c r="F21" s="20"/>
      <c r="G21" s="30"/>
      <c r="H21" s="20"/>
    </row>
    <row r="22" spans="1:8" ht="15">
      <c r="A22" s="32"/>
      <c r="B22" s="33" t="s">
        <v>34</v>
      </c>
      <c r="C22" s="34"/>
      <c r="D22" s="34"/>
      <c r="E22" s="35"/>
      <c r="F22" s="35">
        <v>33979.088981</v>
      </c>
      <c r="G22" s="47">
        <v>0.9920512007103817</v>
      </c>
      <c r="H22" s="35"/>
    </row>
    <row r="23" spans="1:8" ht="15">
      <c r="A23" s="12"/>
      <c r="B23" s="18" t="s">
        <v>35</v>
      </c>
      <c r="C23" s="13"/>
      <c r="D23" s="13"/>
      <c r="E23" s="14"/>
      <c r="F23" s="15"/>
      <c r="G23" s="16"/>
      <c r="H23" s="15"/>
    </row>
    <row r="24" spans="1:8" ht="15">
      <c r="A24" s="17"/>
      <c r="B24" s="22" t="s">
        <v>35</v>
      </c>
      <c r="C24" s="19"/>
      <c r="D24" s="19"/>
      <c r="E24" s="20"/>
      <c r="F24" s="20">
        <v>283.7632197</v>
      </c>
      <c r="G24" s="46">
        <v>0.008284731911977943</v>
      </c>
      <c r="H24" s="55">
        <v>0.0327</v>
      </c>
    </row>
    <row r="25" spans="1:8" ht="15">
      <c r="A25" s="32"/>
      <c r="B25" s="33" t="s">
        <v>34</v>
      </c>
      <c r="C25" s="34"/>
      <c r="D25" s="34"/>
      <c r="E25" s="40"/>
      <c r="F25" s="35">
        <v>283.7632197</v>
      </c>
      <c r="G25" s="47">
        <v>0.008284731911977943</v>
      </c>
      <c r="H25" s="35"/>
    </row>
    <row r="26" spans="1:8" ht="15">
      <c r="A26" s="24"/>
      <c r="B26" s="27" t="s">
        <v>36</v>
      </c>
      <c r="C26" s="25"/>
      <c r="D26" s="25"/>
      <c r="E26" s="26"/>
      <c r="F26" s="28"/>
      <c r="G26" s="29"/>
      <c r="H26" s="28"/>
    </row>
    <row r="27" spans="1:8" ht="15">
      <c r="A27" s="24"/>
      <c r="B27" s="27" t="s">
        <v>37</v>
      </c>
      <c r="C27" s="25"/>
      <c r="D27" s="25"/>
      <c r="E27" s="26"/>
      <c r="F27" s="20">
        <v>-11.512521000004199</v>
      </c>
      <c r="G27" s="46">
        <v>-0.0003361187902254797</v>
      </c>
      <c r="H27" s="20"/>
    </row>
    <row r="28" spans="1:8" ht="15">
      <c r="A28" s="32"/>
      <c r="B28" s="41" t="s">
        <v>34</v>
      </c>
      <c r="C28" s="34"/>
      <c r="D28" s="34"/>
      <c r="E28" s="40"/>
      <c r="F28" s="35">
        <v>-11.512521000004199</v>
      </c>
      <c r="G28" s="47">
        <v>-0.0003361187902254797</v>
      </c>
      <c r="H28" s="35"/>
    </row>
    <row r="29" spans="1:8" ht="15">
      <c r="A29" s="42"/>
      <c r="B29" s="44" t="s">
        <v>38</v>
      </c>
      <c r="C29" s="43"/>
      <c r="D29" s="43"/>
      <c r="E29" s="43"/>
      <c r="F29" s="31">
        <v>34251.3460562</v>
      </c>
      <c r="G29" s="50">
        <v>1</v>
      </c>
      <c r="H29" s="31"/>
    </row>
    <row r="31" spans="1:7" ht="29.25" customHeight="1">
      <c r="A31" s="56" t="s">
        <v>113</v>
      </c>
      <c r="B31" s="168" t="s">
        <v>114</v>
      </c>
      <c r="C31" s="168"/>
      <c r="D31" s="168"/>
      <c r="E31" s="168"/>
      <c r="F31" s="168"/>
      <c r="G31" s="169"/>
    </row>
  </sheetData>
  <sheetProtection/>
  <mergeCells count="3">
    <mergeCell ref="A2:H2"/>
    <mergeCell ref="A3:H3"/>
    <mergeCell ref="B31:G31"/>
  </mergeCells>
  <conditionalFormatting sqref="C22:D22 C25:E28 F26 H26">
    <cfRule type="cellIs" priority="1" dxfId="28" operator="lessThan" stopIfTrue="1">
      <formula>0</formula>
    </cfRule>
  </conditionalFormatting>
  <conditionalFormatting sqref="G26">
    <cfRule type="cellIs" priority="2"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38.281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108</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26.25">
      <c r="A6" s="17"/>
      <c r="B6" s="18" t="s">
        <v>8</v>
      </c>
      <c r="C6" s="19"/>
      <c r="D6" s="19"/>
      <c r="E6" s="20"/>
      <c r="F6" s="20"/>
      <c r="G6" s="21"/>
      <c r="H6" s="20"/>
    </row>
    <row r="7" spans="1:8" ht="15">
      <c r="A7" s="17">
        <v>1</v>
      </c>
      <c r="B7" s="22" t="s">
        <v>9</v>
      </c>
      <c r="C7" s="19" t="s">
        <v>10</v>
      </c>
      <c r="D7" s="19" t="s">
        <v>42</v>
      </c>
      <c r="E7" s="20">
        <v>338</v>
      </c>
      <c r="F7" s="20">
        <v>4279.2774883</v>
      </c>
      <c r="G7" s="30">
        <v>34.16</v>
      </c>
      <c r="H7" s="30">
        <v>0</v>
      </c>
    </row>
    <row r="8" spans="1:8" ht="15">
      <c r="A8" s="17">
        <v>2</v>
      </c>
      <c r="B8" s="22" t="s">
        <v>12</v>
      </c>
      <c r="C8" s="19" t="s">
        <v>13</v>
      </c>
      <c r="D8" s="19" t="s">
        <v>69</v>
      </c>
      <c r="E8" s="20">
        <v>250</v>
      </c>
      <c r="F8" s="20">
        <v>2500</v>
      </c>
      <c r="G8" s="30">
        <v>19.96</v>
      </c>
      <c r="H8" s="30">
        <v>14.25</v>
      </c>
    </row>
    <row r="9" spans="1:8" ht="15">
      <c r="A9" s="17"/>
      <c r="B9" s="22"/>
      <c r="C9" s="19"/>
      <c r="D9" s="19"/>
      <c r="E9" s="20"/>
      <c r="F9" s="20"/>
      <c r="G9" s="23"/>
      <c r="H9" s="20"/>
    </row>
    <row r="10" spans="1:8" ht="26.25">
      <c r="A10" s="17"/>
      <c r="B10" s="18" t="s">
        <v>15</v>
      </c>
      <c r="C10" s="22"/>
      <c r="D10" s="22"/>
      <c r="E10" s="22"/>
      <c r="F10" s="22"/>
      <c r="G10" s="22"/>
      <c r="H10" s="17"/>
    </row>
    <row r="11" spans="1:8" ht="15">
      <c r="A11" s="17">
        <v>3</v>
      </c>
      <c r="B11" s="22" t="s">
        <v>44</v>
      </c>
      <c r="C11" s="19" t="s">
        <v>105</v>
      </c>
      <c r="D11" s="19" t="s">
        <v>70</v>
      </c>
      <c r="E11" s="20">
        <v>90</v>
      </c>
      <c r="F11" s="20">
        <v>900</v>
      </c>
      <c r="G11" s="30">
        <v>7.18</v>
      </c>
      <c r="H11" s="30">
        <v>9.09</v>
      </c>
    </row>
    <row r="12" spans="1:8" ht="15">
      <c r="A12" s="17">
        <v>4</v>
      </c>
      <c r="B12" s="22" t="s">
        <v>46</v>
      </c>
      <c r="C12" s="19" t="s">
        <v>99</v>
      </c>
      <c r="D12" s="19" t="s">
        <v>47</v>
      </c>
      <c r="E12" s="20">
        <v>16000</v>
      </c>
      <c r="F12" s="20">
        <v>160</v>
      </c>
      <c r="G12" s="30">
        <v>1.28</v>
      </c>
      <c r="H12" s="30">
        <v>14.57</v>
      </c>
    </row>
    <row r="13" spans="1:8" ht="15">
      <c r="A13" s="17">
        <v>5</v>
      </c>
      <c r="B13" s="22" t="s">
        <v>71</v>
      </c>
      <c r="C13" s="19" t="s">
        <v>121</v>
      </c>
      <c r="D13" s="19" t="s">
        <v>72</v>
      </c>
      <c r="E13" s="20">
        <v>12</v>
      </c>
      <c r="F13" s="20">
        <v>120</v>
      </c>
      <c r="G13" s="30">
        <v>0.96</v>
      </c>
      <c r="H13" s="30">
        <v>10.7</v>
      </c>
    </row>
    <row r="14" spans="1:8" ht="15">
      <c r="A14" s="17">
        <v>6</v>
      </c>
      <c r="B14" s="22" t="s">
        <v>48</v>
      </c>
      <c r="C14" s="19" t="s">
        <v>49</v>
      </c>
      <c r="D14" s="19" t="s">
        <v>55</v>
      </c>
      <c r="E14" s="20">
        <v>11</v>
      </c>
      <c r="F14" s="20">
        <v>110</v>
      </c>
      <c r="G14" s="30">
        <v>0.88</v>
      </c>
      <c r="H14" s="30">
        <v>9.09</v>
      </c>
    </row>
    <row r="15" spans="1:8" ht="15">
      <c r="A15" s="17">
        <v>7</v>
      </c>
      <c r="B15" s="22" t="s">
        <v>73</v>
      </c>
      <c r="C15" s="19" t="s">
        <v>74</v>
      </c>
      <c r="D15" s="19" t="s">
        <v>75</v>
      </c>
      <c r="E15" s="20">
        <v>200</v>
      </c>
      <c r="F15" s="20">
        <v>90</v>
      </c>
      <c r="G15" s="30">
        <v>0.72</v>
      </c>
      <c r="H15" s="30">
        <v>16</v>
      </c>
    </row>
    <row r="16" spans="1:8" ht="15">
      <c r="A16" s="17">
        <v>8</v>
      </c>
      <c r="B16" s="22" t="s">
        <v>48</v>
      </c>
      <c r="C16" s="19" t="s">
        <v>49</v>
      </c>
      <c r="D16" s="19" t="s">
        <v>76</v>
      </c>
      <c r="E16" s="20">
        <v>8</v>
      </c>
      <c r="F16" s="20">
        <v>80</v>
      </c>
      <c r="G16" s="30">
        <v>0.64</v>
      </c>
      <c r="H16" s="30">
        <v>9.09</v>
      </c>
    </row>
    <row r="17" spans="1:8" ht="15">
      <c r="A17" s="17">
        <v>9</v>
      </c>
      <c r="B17" s="22" t="s">
        <v>48</v>
      </c>
      <c r="C17" s="19" t="s">
        <v>49</v>
      </c>
      <c r="D17" s="19" t="s">
        <v>54</v>
      </c>
      <c r="E17" s="20">
        <v>8</v>
      </c>
      <c r="F17" s="20">
        <v>80</v>
      </c>
      <c r="G17" s="30">
        <v>0.64</v>
      </c>
      <c r="H17" s="30">
        <v>9.09</v>
      </c>
    </row>
    <row r="18" spans="1:8" ht="15">
      <c r="A18" s="17">
        <v>10</v>
      </c>
      <c r="B18" s="22" t="s">
        <v>71</v>
      </c>
      <c r="C18" s="19" t="s">
        <v>121</v>
      </c>
      <c r="D18" s="19" t="s">
        <v>77</v>
      </c>
      <c r="E18" s="20">
        <v>5</v>
      </c>
      <c r="F18" s="20">
        <v>50</v>
      </c>
      <c r="G18" s="30">
        <v>0.4</v>
      </c>
      <c r="H18" s="30">
        <v>13.5</v>
      </c>
    </row>
    <row r="19" spans="1:8" ht="15">
      <c r="A19" s="17"/>
      <c r="B19" s="22"/>
      <c r="C19" s="19"/>
      <c r="D19" s="19"/>
      <c r="E19" s="20"/>
      <c r="F19" s="20"/>
      <c r="G19" s="30"/>
      <c r="H19" s="20"/>
    </row>
    <row r="20" spans="1:8" ht="15">
      <c r="A20" s="17"/>
      <c r="B20" s="18" t="s">
        <v>16</v>
      </c>
      <c r="C20" s="19"/>
      <c r="D20" s="19"/>
      <c r="E20" s="20"/>
      <c r="F20" s="20"/>
      <c r="G20" s="30"/>
      <c r="H20" s="20"/>
    </row>
    <row r="21" spans="1:8" ht="15">
      <c r="A21" s="57">
        <v>11</v>
      </c>
      <c r="B21" s="58" t="s">
        <v>59</v>
      </c>
      <c r="C21" s="59" t="s">
        <v>118</v>
      </c>
      <c r="D21" s="59" t="s">
        <v>60</v>
      </c>
      <c r="E21" s="60">
        <v>272</v>
      </c>
      <c r="F21" s="60">
        <v>1343.2780242</v>
      </c>
      <c r="G21" s="61">
        <v>10.72</v>
      </c>
      <c r="H21" s="61">
        <v>4.35</v>
      </c>
    </row>
    <row r="22" spans="1:8" ht="15">
      <c r="A22" s="57">
        <v>12</v>
      </c>
      <c r="B22" s="58" t="s">
        <v>24</v>
      </c>
      <c r="C22" s="59" t="s">
        <v>118</v>
      </c>
      <c r="D22" s="59" t="s">
        <v>31</v>
      </c>
      <c r="E22" s="60">
        <v>79</v>
      </c>
      <c r="F22" s="60">
        <v>394.3301105</v>
      </c>
      <c r="G22" s="61">
        <v>3.15</v>
      </c>
      <c r="H22" s="61">
        <v>4.55</v>
      </c>
    </row>
    <row r="23" spans="1:8" ht="15">
      <c r="A23" s="57">
        <v>13</v>
      </c>
      <c r="B23" s="58" t="s">
        <v>63</v>
      </c>
      <c r="C23" s="59" t="s">
        <v>118</v>
      </c>
      <c r="D23" s="59" t="s">
        <v>64</v>
      </c>
      <c r="E23" s="60">
        <v>76</v>
      </c>
      <c r="F23" s="60">
        <v>378.9419233</v>
      </c>
      <c r="G23" s="61">
        <v>3.02</v>
      </c>
      <c r="H23" s="61">
        <v>3.95</v>
      </c>
    </row>
    <row r="24" spans="1:8" ht="15">
      <c r="A24" s="57">
        <v>14</v>
      </c>
      <c r="B24" s="58" t="s">
        <v>59</v>
      </c>
      <c r="C24" s="59" t="s">
        <v>118</v>
      </c>
      <c r="D24" s="59" t="s">
        <v>104</v>
      </c>
      <c r="E24" s="60">
        <v>76</v>
      </c>
      <c r="F24" s="60">
        <v>373.5960229</v>
      </c>
      <c r="G24" s="61">
        <v>2.98</v>
      </c>
      <c r="H24" s="61">
        <v>4.3</v>
      </c>
    </row>
    <row r="25" spans="1:8" ht="15">
      <c r="A25" s="57">
        <v>15</v>
      </c>
      <c r="B25" s="58" t="s">
        <v>32</v>
      </c>
      <c r="C25" s="59" t="s">
        <v>118</v>
      </c>
      <c r="D25" s="59" t="s">
        <v>65</v>
      </c>
      <c r="E25" s="60">
        <v>39</v>
      </c>
      <c r="F25" s="60">
        <v>193.5165678</v>
      </c>
      <c r="G25" s="61">
        <v>1.54</v>
      </c>
      <c r="H25" s="61">
        <v>4.95</v>
      </c>
    </row>
    <row r="26" spans="1:8" ht="15">
      <c r="A26" s="57">
        <v>16</v>
      </c>
      <c r="B26" s="58" t="s">
        <v>26</v>
      </c>
      <c r="C26" s="59" t="s">
        <v>118</v>
      </c>
      <c r="D26" s="59" t="s">
        <v>66</v>
      </c>
      <c r="E26" s="60">
        <v>39</v>
      </c>
      <c r="F26" s="60">
        <v>192.7746243</v>
      </c>
      <c r="G26" s="61">
        <v>1.54</v>
      </c>
      <c r="H26" s="61">
        <v>4.16</v>
      </c>
    </row>
    <row r="27" spans="1:8" ht="15">
      <c r="A27" s="57">
        <v>17</v>
      </c>
      <c r="B27" s="58" t="s">
        <v>67</v>
      </c>
      <c r="C27" s="59" t="s">
        <v>117</v>
      </c>
      <c r="D27" s="59" t="s">
        <v>68</v>
      </c>
      <c r="E27" s="60">
        <v>39</v>
      </c>
      <c r="F27" s="60">
        <v>192.6600361</v>
      </c>
      <c r="G27" s="61">
        <v>1.54</v>
      </c>
      <c r="H27" s="61">
        <v>4.25</v>
      </c>
    </row>
    <row r="28" spans="1:8" ht="15">
      <c r="A28" s="57">
        <v>18</v>
      </c>
      <c r="B28" s="58" t="s">
        <v>32</v>
      </c>
      <c r="C28" s="59" t="s">
        <v>119</v>
      </c>
      <c r="D28" s="59" t="s">
        <v>33</v>
      </c>
      <c r="E28" s="60">
        <v>11</v>
      </c>
      <c r="F28" s="60">
        <v>54.8082608</v>
      </c>
      <c r="G28" s="61">
        <v>0.44</v>
      </c>
      <c r="H28" s="61">
        <v>4.95</v>
      </c>
    </row>
    <row r="29" spans="1:8" ht="15">
      <c r="A29" s="17"/>
      <c r="B29" s="22"/>
      <c r="C29" s="19"/>
      <c r="D29" s="19"/>
      <c r="E29" s="20"/>
      <c r="F29" s="20"/>
      <c r="G29" s="30"/>
      <c r="H29" s="20"/>
    </row>
    <row r="30" spans="1:8" ht="15">
      <c r="A30" s="17"/>
      <c r="B30" s="18"/>
      <c r="C30" s="19"/>
      <c r="D30" s="19"/>
      <c r="E30" s="20"/>
      <c r="F30" s="20"/>
      <c r="G30" s="30"/>
      <c r="H30" s="20"/>
    </row>
    <row r="31" spans="1:8" ht="15">
      <c r="A31" s="32"/>
      <c r="B31" s="33" t="s">
        <v>34</v>
      </c>
      <c r="C31" s="34"/>
      <c r="D31" s="34"/>
      <c r="E31" s="35">
        <v>0</v>
      </c>
      <c r="F31" s="35">
        <v>11493.1830582</v>
      </c>
      <c r="G31" s="62">
        <v>91.75</v>
      </c>
      <c r="H31" s="35"/>
    </row>
    <row r="32" spans="1:8" ht="15">
      <c r="A32" s="12"/>
      <c r="B32" s="18" t="s">
        <v>35</v>
      </c>
      <c r="C32" s="13"/>
      <c r="D32" s="13"/>
      <c r="E32" s="14"/>
      <c r="F32" s="15"/>
      <c r="G32" s="16"/>
      <c r="H32" s="15"/>
    </row>
    <row r="33" spans="1:8" ht="15">
      <c r="A33" s="17"/>
      <c r="B33" s="22" t="s">
        <v>35</v>
      </c>
      <c r="C33" s="19"/>
      <c r="D33" s="19"/>
      <c r="E33" s="20"/>
      <c r="F33" s="20">
        <v>907.6069805</v>
      </c>
      <c r="G33" s="30">
        <v>7.24</v>
      </c>
      <c r="H33" s="46">
        <v>0.0337</v>
      </c>
    </row>
    <row r="34" spans="1:8" ht="15">
      <c r="A34" s="32"/>
      <c r="B34" s="33" t="s">
        <v>34</v>
      </c>
      <c r="C34" s="34"/>
      <c r="D34" s="34"/>
      <c r="E34" s="40"/>
      <c r="F34" s="35">
        <v>907.607</v>
      </c>
      <c r="G34" s="62">
        <v>7.24</v>
      </c>
      <c r="H34" s="35"/>
    </row>
    <row r="35" spans="1:8" ht="15">
      <c r="A35" s="24"/>
      <c r="B35" s="27" t="s">
        <v>36</v>
      </c>
      <c r="C35" s="25"/>
      <c r="D35" s="25"/>
      <c r="E35" s="26"/>
      <c r="F35" s="28"/>
      <c r="G35" s="29"/>
      <c r="H35" s="28"/>
    </row>
    <row r="36" spans="1:8" ht="15">
      <c r="A36" s="24"/>
      <c r="B36" s="27" t="s">
        <v>37</v>
      </c>
      <c r="C36" s="25"/>
      <c r="D36" s="25"/>
      <c r="E36" s="26"/>
      <c r="F36" s="20">
        <v>126.70747360000018</v>
      </c>
      <c r="G36" s="30">
        <v>1.009999999999999</v>
      </c>
      <c r="H36" s="20"/>
    </row>
    <row r="37" spans="1:8" ht="15">
      <c r="A37" s="32"/>
      <c r="B37" s="41" t="s">
        <v>34</v>
      </c>
      <c r="C37" s="34"/>
      <c r="D37" s="34"/>
      <c r="E37" s="40"/>
      <c r="F37" s="35">
        <v>126.70747360000018</v>
      </c>
      <c r="G37" s="62">
        <v>1.009999999999999</v>
      </c>
      <c r="H37" s="35"/>
    </row>
    <row r="38" spans="1:8" ht="15">
      <c r="A38" s="42"/>
      <c r="B38" s="44" t="s">
        <v>38</v>
      </c>
      <c r="C38" s="43"/>
      <c r="D38" s="43"/>
      <c r="E38" s="43"/>
      <c r="F38" s="31">
        <v>12527.498</v>
      </c>
      <c r="G38" s="63" t="s">
        <v>120</v>
      </c>
      <c r="H38" s="31"/>
    </row>
    <row r="41" spans="1:7" ht="30" customHeight="1">
      <c r="A41" s="56" t="s">
        <v>113</v>
      </c>
      <c r="B41" s="168" t="s">
        <v>114</v>
      </c>
      <c r="C41" s="168"/>
      <c r="D41" s="168"/>
      <c r="E41" s="168"/>
      <c r="F41" s="168"/>
      <c r="G41" s="169"/>
    </row>
  </sheetData>
  <sheetProtection/>
  <mergeCells count="3">
    <mergeCell ref="A2:H2"/>
    <mergeCell ref="A3:H3"/>
    <mergeCell ref="B41:G41"/>
  </mergeCells>
  <conditionalFormatting sqref="C31:D31 C34:E37 F35 H35">
    <cfRule type="cellIs" priority="1" dxfId="28" operator="lessThan" stopIfTrue="1">
      <formula>0</formula>
    </cfRule>
  </conditionalFormatting>
  <conditionalFormatting sqref="G35">
    <cfRule type="cellIs" priority="2" dxfId="28"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36.00390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109</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26.25">
      <c r="A6" s="17"/>
      <c r="B6" s="18" t="s">
        <v>8</v>
      </c>
      <c r="C6" s="19"/>
      <c r="D6" s="19"/>
      <c r="E6" s="20"/>
      <c r="F6" s="20"/>
      <c r="G6" s="21"/>
      <c r="H6" s="20"/>
    </row>
    <row r="7" spans="1:8" ht="15">
      <c r="A7" s="17">
        <v>1</v>
      </c>
      <c r="B7" s="22" t="s">
        <v>9</v>
      </c>
      <c r="C7" s="19" t="s">
        <v>10</v>
      </c>
      <c r="D7" s="19" t="s">
        <v>42</v>
      </c>
      <c r="E7" s="20">
        <v>206</v>
      </c>
      <c r="F7" s="20">
        <v>2608.0803627</v>
      </c>
      <c r="G7" s="30">
        <v>10.9</v>
      </c>
      <c r="H7" s="30">
        <v>0</v>
      </c>
    </row>
    <row r="8" spans="1:8" ht="15">
      <c r="A8" s="17">
        <v>2</v>
      </c>
      <c r="B8" s="22" t="s">
        <v>12</v>
      </c>
      <c r="C8" s="19" t="s">
        <v>13</v>
      </c>
      <c r="D8" s="19" t="s">
        <v>78</v>
      </c>
      <c r="E8" s="20">
        <v>250</v>
      </c>
      <c r="F8" s="20">
        <v>2500</v>
      </c>
      <c r="G8" s="30">
        <v>10.45</v>
      </c>
      <c r="H8" s="30">
        <v>14.25</v>
      </c>
    </row>
    <row r="9" spans="1:8" ht="15">
      <c r="A9" s="17"/>
      <c r="B9" s="22"/>
      <c r="C9" s="19"/>
      <c r="D9" s="19"/>
      <c r="E9" s="20"/>
      <c r="F9" s="20"/>
      <c r="G9" s="23"/>
      <c r="H9" s="20"/>
    </row>
    <row r="10" spans="1:8" ht="26.25">
      <c r="A10" s="17"/>
      <c r="B10" s="18" t="s">
        <v>15</v>
      </c>
      <c r="C10" s="22"/>
      <c r="D10" s="22"/>
      <c r="E10" s="22"/>
      <c r="F10" s="22"/>
      <c r="G10" s="22"/>
      <c r="H10" s="17"/>
    </row>
    <row r="11" spans="1:8" ht="15">
      <c r="A11" s="17">
        <v>3</v>
      </c>
      <c r="B11" s="22" t="s">
        <v>46</v>
      </c>
      <c r="C11" s="19" t="s">
        <v>99</v>
      </c>
      <c r="D11" s="19" t="s">
        <v>47</v>
      </c>
      <c r="E11" s="20">
        <v>512000</v>
      </c>
      <c r="F11" s="20">
        <v>5120</v>
      </c>
      <c r="G11" s="30">
        <v>21.4</v>
      </c>
      <c r="H11" s="30">
        <v>14.57</v>
      </c>
    </row>
    <row r="12" spans="1:8" ht="15">
      <c r="A12" s="17">
        <v>4</v>
      </c>
      <c r="B12" s="22" t="s">
        <v>51</v>
      </c>
      <c r="C12" s="19" t="s">
        <v>52</v>
      </c>
      <c r="D12" s="19" t="s">
        <v>79</v>
      </c>
      <c r="E12" s="20">
        <v>260</v>
      </c>
      <c r="F12" s="20">
        <v>2600</v>
      </c>
      <c r="G12" s="30">
        <v>10.87</v>
      </c>
      <c r="H12" s="30">
        <v>10.8</v>
      </c>
    </row>
    <row r="13" spans="1:8" ht="15">
      <c r="A13" s="17">
        <v>5</v>
      </c>
      <c r="B13" s="22" t="s">
        <v>56</v>
      </c>
      <c r="C13" s="19" t="s">
        <v>57</v>
      </c>
      <c r="D13" s="19" t="s">
        <v>58</v>
      </c>
      <c r="E13" s="20">
        <v>221787</v>
      </c>
      <c r="F13" s="20">
        <v>2217.87</v>
      </c>
      <c r="G13" s="30">
        <v>9.27</v>
      </c>
      <c r="H13" s="30">
        <v>10.5</v>
      </c>
    </row>
    <row r="14" spans="1:8" ht="15">
      <c r="A14" s="17">
        <v>6</v>
      </c>
      <c r="B14" s="22" t="s">
        <v>48</v>
      </c>
      <c r="C14" s="19" t="s">
        <v>49</v>
      </c>
      <c r="D14" s="19" t="s">
        <v>50</v>
      </c>
      <c r="E14" s="20">
        <v>120</v>
      </c>
      <c r="F14" s="20">
        <v>1200</v>
      </c>
      <c r="G14" s="30">
        <v>5.02</v>
      </c>
      <c r="H14" s="30">
        <v>9.09</v>
      </c>
    </row>
    <row r="15" spans="1:8" ht="15">
      <c r="A15" s="17">
        <v>7</v>
      </c>
      <c r="B15" s="22" t="s">
        <v>51</v>
      </c>
      <c r="C15" s="19" t="s">
        <v>52</v>
      </c>
      <c r="D15" s="19" t="s">
        <v>80</v>
      </c>
      <c r="E15" s="20">
        <v>84</v>
      </c>
      <c r="F15" s="20">
        <v>838.90554</v>
      </c>
      <c r="G15" s="30">
        <v>3.51</v>
      </c>
      <c r="H15" s="30">
        <v>10.8</v>
      </c>
    </row>
    <row r="16" spans="1:8" ht="15">
      <c r="A16" s="17">
        <v>8</v>
      </c>
      <c r="B16" s="22" t="s">
        <v>73</v>
      </c>
      <c r="C16" s="19" t="s">
        <v>74</v>
      </c>
      <c r="D16" s="19" t="s">
        <v>75</v>
      </c>
      <c r="E16" s="20">
        <v>1300</v>
      </c>
      <c r="F16" s="20">
        <v>585</v>
      </c>
      <c r="G16" s="30">
        <v>2.45</v>
      </c>
      <c r="H16" s="30">
        <v>16</v>
      </c>
    </row>
    <row r="17" spans="1:8" ht="15">
      <c r="A17" s="17">
        <v>9</v>
      </c>
      <c r="B17" s="22" t="s">
        <v>48</v>
      </c>
      <c r="C17" s="19" t="s">
        <v>49</v>
      </c>
      <c r="D17" s="19" t="s">
        <v>55</v>
      </c>
      <c r="E17" s="20">
        <v>56</v>
      </c>
      <c r="F17" s="20">
        <v>560</v>
      </c>
      <c r="G17" s="30">
        <v>2.34</v>
      </c>
      <c r="H17" s="30">
        <v>9.09</v>
      </c>
    </row>
    <row r="18" spans="1:8" ht="15">
      <c r="A18" s="17">
        <v>10</v>
      </c>
      <c r="B18" s="22" t="s">
        <v>44</v>
      </c>
      <c r="C18" s="19" t="s">
        <v>105</v>
      </c>
      <c r="D18" s="19" t="s">
        <v>81</v>
      </c>
      <c r="E18" s="20">
        <v>20</v>
      </c>
      <c r="F18" s="20">
        <v>200</v>
      </c>
      <c r="G18" s="30">
        <v>0.84</v>
      </c>
      <c r="H18" s="30">
        <v>9.09</v>
      </c>
    </row>
    <row r="19" spans="1:8" ht="15">
      <c r="A19" s="17">
        <v>11</v>
      </c>
      <c r="B19" s="22" t="s">
        <v>48</v>
      </c>
      <c r="C19" s="19" t="s">
        <v>49</v>
      </c>
      <c r="D19" s="19" t="s">
        <v>54</v>
      </c>
      <c r="E19" s="20">
        <v>16</v>
      </c>
      <c r="F19" s="20">
        <v>160</v>
      </c>
      <c r="G19" s="30">
        <v>0.67</v>
      </c>
      <c r="H19" s="30">
        <v>9.09</v>
      </c>
    </row>
    <row r="20" spans="1:8" ht="15">
      <c r="A20" s="17">
        <v>12</v>
      </c>
      <c r="B20" s="22" t="s">
        <v>71</v>
      </c>
      <c r="C20" s="19" t="s">
        <v>121</v>
      </c>
      <c r="D20" s="19" t="s">
        <v>72</v>
      </c>
      <c r="E20" s="20">
        <v>12</v>
      </c>
      <c r="F20" s="20">
        <v>120</v>
      </c>
      <c r="G20" s="30">
        <v>0.5</v>
      </c>
      <c r="H20" s="30">
        <v>10.7</v>
      </c>
    </row>
    <row r="21" spans="1:8" ht="15">
      <c r="A21" s="17"/>
      <c r="B21" s="22"/>
      <c r="C21" s="19"/>
      <c r="D21" s="19"/>
      <c r="E21" s="20"/>
      <c r="F21" s="20"/>
      <c r="G21" s="30"/>
      <c r="H21" s="20"/>
    </row>
    <row r="22" spans="1:8" ht="15">
      <c r="A22" s="17"/>
      <c r="B22" s="18" t="s">
        <v>16</v>
      </c>
      <c r="C22" s="19"/>
      <c r="D22" s="19"/>
      <c r="E22" s="20"/>
      <c r="F22" s="20"/>
      <c r="G22" s="30"/>
      <c r="H22" s="20"/>
    </row>
    <row r="23" spans="1:8" ht="15">
      <c r="A23" s="57">
        <v>13</v>
      </c>
      <c r="B23" s="58" t="s">
        <v>59</v>
      </c>
      <c r="C23" s="59" t="s">
        <v>118</v>
      </c>
      <c r="D23" s="59" t="s">
        <v>60</v>
      </c>
      <c r="E23" s="60">
        <v>298</v>
      </c>
      <c r="F23" s="60">
        <v>1471.6796</v>
      </c>
      <c r="G23" s="61">
        <v>6.15</v>
      </c>
      <c r="H23" s="61">
        <v>4.35</v>
      </c>
    </row>
    <row r="24" spans="1:8" ht="15">
      <c r="A24" s="57">
        <v>14</v>
      </c>
      <c r="B24" s="58" t="s">
        <v>24</v>
      </c>
      <c r="C24" s="59" t="s">
        <v>118</v>
      </c>
      <c r="D24" s="59" t="s">
        <v>31</v>
      </c>
      <c r="E24" s="60">
        <v>160</v>
      </c>
      <c r="F24" s="60">
        <v>798.6432618</v>
      </c>
      <c r="G24" s="61">
        <v>3.34</v>
      </c>
      <c r="H24" s="61">
        <v>4.55</v>
      </c>
    </row>
    <row r="25" spans="1:8" ht="15">
      <c r="A25" s="57">
        <v>15</v>
      </c>
      <c r="B25" s="58" t="s">
        <v>59</v>
      </c>
      <c r="C25" s="59" t="s">
        <v>118</v>
      </c>
      <c r="D25" s="59" t="s">
        <v>104</v>
      </c>
      <c r="E25" s="60">
        <v>91</v>
      </c>
      <c r="F25" s="60">
        <v>447.33208</v>
      </c>
      <c r="G25" s="61">
        <v>1.87</v>
      </c>
      <c r="H25" s="61">
        <v>4.3</v>
      </c>
    </row>
    <row r="26" spans="1:8" ht="15">
      <c r="A26" s="57">
        <v>16</v>
      </c>
      <c r="B26" s="58" t="s">
        <v>63</v>
      </c>
      <c r="C26" s="59" t="s">
        <v>118</v>
      </c>
      <c r="D26" s="59" t="s">
        <v>64</v>
      </c>
      <c r="E26" s="60">
        <v>67</v>
      </c>
      <c r="F26" s="60">
        <v>334.0672219</v>
      </c>
      <c r="G26" s="61">
        <v>1.4</v>
      </c>
      <c r="H26" s="61">
        <v>3.95</v>
      </c>
    </row>
    <row r="27" spans="1:8" ht="15">
      <c r="A27" s="57">
        <v>17</v>
      </c>
      <c r="B27" s="58" t="s">
        <v>67</v>
      </c>
      <c r="C27" s="59" t="s">
        <v>117</v>
      </c>
      <c r="D27" s="59" t="s">
        <v>68</v>
      </c>
      <c r="E27" s="60">
        <v>42</v>
      </c>
      <c r="F27" s="60">
        <v>207.4800389</v>
      </c>
      <c r="G27" s="61">
        <v>0.87</v>
      </c>
      <c r="H27" s="61">
        <v>4.25</v>
      </c>
    </row>
    <row r="28" spans="1:8" ht="15">
      <c r="A28" s="57">
        <v>18</v>
      </c>
      <c r="B28" s="58" t="s">
        <v>32</v>
      </c>
      <c r="C28" s="59" t="s">
        <v>118</v>
      </c>
      <c r="D28" s="59" t="s">
        <v>65</v>
      </c>
      <c r="E28" s="60">
        <v>37</v>
      </c>
      <c r="F28" s="60">
        <v>183.5926413</v>
      </c>
      <c r="G28" s="61">
        <v>0.77</v>
      </c>
      <c r="H28" s="61">
        <v>4.95</v>
      </c>
    </row>
    <row r="29" spans="1:8" ht="15">
      <c r="A29" s="57">
        <v>19</v>
      </c>
      <c r="B29" s="58" t="s">
        <v>26</v>
      </c>
      <c r="C29" s="59" t="s">
        <v>118</v>
      </c>
      <c r="D29" s="59" t="s">
        <v>66</v>
      </c>
      <c r="E29" s="60">
        <v>37</v>
      </c>
      <c r="F29" s="60">
        <v>182.8887462</v>
      </c>
      <c r="G29" s="61">
        <v>0.76</v>
      </c>
      <c r="H29" s="61">
        <v>4.16</v>
      </c>
    </row>
    <row r="30" spans="1:8" ht="15">
      <c r="A30" s="57">
        <v>20</v>
      </c>
      <c r="B30" s="58" t="s">
        <v>32</v>
      </c>
      <c r="C30" s="59" t="s">
        <v>119</v>
      </c>
      <c r="D30" s="59" t="s">
        <v>33</v>
      </c>
      <c r="E30" s="60">
        <v>11</v>
      </c>
      <c r="F30" s="60">
        <v>54.8082608</v>
      </c>
      <c r="G30" s="61">
        <v>0.23</v>
      </c>
      <c r="H30" s="61">
        <v>4.95</v>
      </c>
    </row>
    <row r="31" spans="1:8" ht="15">
      <c r="A31" s="17"/>
      <c r="B31" s="22"/>
      <c r="C31" s="19"/>
      <c r="D31" s="19"/>
      <c r="E31" s="20"/>
      <c r="F31" s="20"/>
      <c r="G31" s="30"/>
      <c r="H31" s="20"/>
    </row>
    <row r="32" spans="1:8" ht="15">
      <c r="A32" s="17"/>
      <c r="B32" s="18"/>
      <c r="C32" s="19"/>
      <c r="D32" s="19"/>
      <c r="E32" s="20"/>
      <c r="F32" s="20"/>
      <c r="G32" s="30"/>
      <c r="H32" s="20"/>
    </row>
    <row r="33" spans="1:8" ht="15">
      <c r="A33" s="32"/>
      <c r="B33" s="33" t="s">
        <v>34</v>
      </c>
      <c r="C33" s="34"/>
      <c r="D33" s="34"/>
      <c r="E33" s="35">
        <v>0</v>
      </c>
      <c r="F33" s="35">
        <v>22390.3477536</v>
      </c>
      <c r="G33" s="62">
        <v>93.60999999999999</v>
      </c>
      <c r="H33" s="35"/>
    </row>
    <row r="34" spans="1:8" ht="15">
      <c r="A34" s="12"/>
      <c r="B34" s="18" t="s">
        <v>35</v>
      </c>
      <c r="C34" s="13"/>
      <c r="D34" s="13"/>
      <c r="E34" s="14"/>
      <c r="F34" s="15"/>
      <c r="G34" s="16"/>
      <c r="H34" s="15"/>
    </row>
    <row r="35" spans="1:8" ht="15">
      <c r="A35" s="17"/>
      <c r="B35" s="22" t="s">
        <v>35</v>
      </c>
      <c r="C35" s="19"/>
      <c r="D35" s="19"/>
      <c r="E35" s="20"/>
      <c r="F35" s="20">
        <v>1093.595551</v>
      </c>
      <c r="G35" s="30">
        <v>4.57</v>
      </c>
      <c r="H35" s="46">
        <v>0.0337</v>
      </c>
    </row>
    <row r="36" spans="1:8" ht="15">
      <c r="A36" s="32"/>
      <c r="B36" s="33" t="s">
        <v>34</v>
      </c>
      <c r="C36" s="34"/>
      <c r="D36" s="34"/>
      <c r="E36" s="40"/>
      <c r="F36" s="35">
        <v>1093.596</v>
      </c>
      <c r="G36" s="62">
        <v>4.57</v>
      </c>
      <c r="H36" s="35"/>
    </row>
    <row r="37" spans="1:8" ht="15">
      <c r="A37" s="24"/>
      <c r="B37" s="27" t="s">
        <v>36</v>
      </c>
      <c r="C37" s="25"/>
      <c r="D37" s="25"/>
      <c r="E37" s="26"/>
      <c r="F37" s="28"/>
      <c r="G37" s="29"/>
      <c r="H37" s="28"/>
    </row>
    <row r="38" spans="1:8" ht="15">
      <c r="A38" s="24"/>
      <c r="B38" s="27" t="s">
        <v>37</v>
      </c>
      <c r="C38" s="25"/>
      <c r="D38" s="25"/>
      <c r="E38" s="26"/>
      <c r="F38" s="20">
        <v>435.7686059000001</v>
      </c>
      <c r="G38" s="30">
        <v>1.820000000000011</v>
      </c>
      <c r="H38" s="20"/>
    </row>
    <row r="39" spans="1:8" ht="15">
      <c r="A39" s="32"/>
      <c r="B39" s="41" t="s">
        <v>34</v>
      </c>
      <c r="C39" s="34"/>
      <c r="D39" s="34"/>
      <c r="E39" s="40"/>
      <c r="F39" s="35">
        <v>435.7686059000001</v>
      </c>
      <c r="G39" s="62">
        <v>1.820000000000011</v>
      </c>
      <c r="H39" s="35"/>
    </row>
    <row r="40" spans="1:8" ht="15">
      <c r="A40" s="42"/>
      <c r="B40" s="44" t="s">
        <v>38</v>
      </c>
      <c r="C40" s="43"/>
      <c r="D40" s="43"/>
      <c r="E40" s="43"/>
      <c r="F40" s="31">
        <v>23919.712</v>
      </c>
      <c r="G40" s="63" t="s">
        <v>120</v>
      </c>
      <c r="H40" s="31"/>
    </row>
    <row r="42" spans="1:7" ht="30.75" customHeight="1">
      <c r="A42" s="56" t="s">
        <v>113</v>
      </c>
      <c r="B42" s="168" t="s">
        <v>114</v>
      </c>
      <c r="C42" s="168"/>
      <c r="D42" s="168"/>
      <c r="E42" s="168"/>
      <c r="F42" s="168"/>
      <c r="G42" s="169"/>
    </row>
  </sheetData>
  <sheetProtection/>
  <mergeCells count="3">
    <mergeCell ref="A2:H2"/>
    <mergeCell ref="A3:H3"/>
    <mergeCell ref="B42:G42"/>
  </mergeCells>
  <conditionalFormatting sqref="C33:D33 C36:E39 F37 H37">
    <cfRule type="cellIs" priority="1" dxfId="28" operator="lessThan" stopIfTrue="1">
      <formula>0</formula>
    </cfRule>
  </conditionalFormatting>
  <conditionalFormatting sqref="G37">
    <cfRule type="cellIs" priority="2" dxfId="28"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6"/>
  <sheetViews>
    <sheetView zoomScalePageLayoutView="0" workbookViewId="0" topLeftCell="A1">
      <selection activeCell="E16" sqref="E16"/>
    </sheetView>
  </sheetViews>
  <sheetFormatPr defaultColWidth="9.140625" defaultRowHeight="15"/>
  <cols>
    <col min="1" max="1" width="7.28125" style="0" customWidth="1"/>
    <col min="2" max="2" width="57.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110</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42</v>
      </c>
      <c r="E7" s="20">
        <v>5</v>
      </c>
      <c r="F7" s="20">
        <v>63.3029214</v>
      </c>
      <c r="G7" s="30">
        <v>0.31</v>
      </c>
      <c r="H7" s="30">
        <v>0</v>
      </c>
    </row>
    <row r="8" spans="1:8" ht="15">
      <c r="A8" s="17"/>
      <c r="B8" s="22"/>
      <c r="C8" s="19"/>
      <c r="D8" s="19"/>
      <c r="E8" s="20"/>
      <c r="F8" s="20"/>
      <c r="G8" s="23"/>
      <c r="H8" s="20"/>
    </row>
    <row r="9" spans="1:8" ht="15">
      <c r="A9" s="17"/>
      <c r="B9" s="18" t="s">
        <v>15</v>
      </c>
      <c r="C9" s="22"/>
      <c r="D9" s="22"/>
      <c r="E9" s="22"/>
      <c r="F9" s="22"/>
      <c r="G9" s="22"/>
      <c r="H9" s="17"/>
    </row>
    <row r="10" spans="1:8" ht="15">
      <c r="A10" s="17">
        <v>2</v>
      </c>
      <c r="B10" s="22" t="s">
        <v>48</v>
      </c>
      <c r="C10" s="19" t="s">
        <v>49</v>
      </c>
      <c r="D10" s="19" t="s">
        <v>50</v>
      </c>
      <c r="E10" s="20">
        <v>558</v>
      </c>
      <c r="F10" s="20">
        <v>5580</v>
      </c>
      <c r="G10" s="30">
        <v>27.59</v>
      </c>
      <c r="H10" s="30">
        <v>9.09</v>
      </c>
    </row>
    <row r="11" spans="1:8" ht="15">
      <c r="A11" s="17">
        <v>3</v>
      </c>
      <c r="B11" s="22" t="s">
        <v>46</v>
      </c>
      <c r="C11" s="19" t="s">
        <v>99</v>
      </c>
      <c r="D11" s="19" t="s">
        <v>47</v>
      </c>
      <c r="E11" s="20">
        <v>395000</v>
      </c>
      <c r="F11" s="20">
        <v>3950</v>
      </c>
      <c r="G11" s="30">
        <v>19.53</v>
      </c>
      <c r="H11" s="30">
        <v>14.57</v>
      </c>
    </row>
    <row r="12" spans="1:8" ht="15">
      <c r="A12" s="17">
        <v>4</v>
      </c>
      <c r="B12" s="22" t="s">
        <v>44</v>
      </c>
      <c r="C12" s="19" t="s">
        <v>105</v>
      </c>
      <c r="D12" s="19" t="s">
        <v>82</v>
      </c>
      <c r="E12" s="20">
        <v>280</v>
      </c>
      <c r="F12" s="20">
        <v>2800</v>
      </c>
      <c r="G12" s="30">
        <v>13.85</v>
      </c>
      <c r="H12" s="30">
        <v>9.09</v>
      </c>
    </row>
    <row r="13" spans="1:8" ht="15">
      <c r="A13" s="17">
        <v>5</v>
      </c>
      <c r="B13" s="22" t="s">
        <v>51</v>
      </c>
      <c r="C13" s="19" t="s">
        <v>52</v>
      </c>
      <c r="D13" s="19" t="s">
        <v>79</v>
      </c>
      <c r="E13" s="20">
        <v>105</v>
      </c>
      <c r="F13" s="20">
        <v>1050</v>
      </c>
      <c r="G13" s="30">
        <v>5.19</v>
      </c>
      <c r="H13" s="30">
        <v>10.8</v>
      </c>
    </row>
    <row r="14" spans="1:8" ht="15">
      <c r="A14" s="17">
        <v>6</v>
      </c>
      <c r="B14" s="22" t="s">
        <v>48</v>
      </c>
      <c r="C14" s="19" t="s">
        <v>49</v>
      </c>
      <c r="D14" s="19" t="s">
        <v>54</v>
      </c>
      <c r="E14" s="20">
        <v>8</v>
      </c>
      <c r="F14" s="20">
        <v>80</v>
      </c>
      <c r="G14" s="30">
        <v>0.4</v>
      </c>
      <c r="H14" s="30">
        <v>9.09</v>
      </c>
    </row>
    <row r="15" spans="1:8" ht="15">
      <c r="A15" s="17">
        <v>7</v>
      </c>
      <c r="B15" s="22" t="s">
        <v>56</v>
      </c>
      <c r="C15" s="19" t="s">
        <v>57</v>
      </c>
      <c r="D15" s="19" t="s">
        <v>58</v>
      </c>
      <c r="E15" s="20">
        <v>1562</v>
      </c>
      <c r="F15" s="20">
        <v>15.62</v>
      </c>
      <c r="G15" s="30">
        <v>0.08</v>
      </c>
      <c r="H15" s="30">
        <v>10.5</v>
      </c>
    </row>
    <row r="16" spans="1:8" ht="15">
      <c r="A16" s="17"/>
      <c r="B16" s="22"/>
      <c r="C16" s="19"/>
      <c r="D16" s="19"/>
      <c r="E16" s="20"/>
      <c r="F16" s="20"/>
      <c r="G16" s="30"/>
      <c r="H16" s="20"/>
    </row>
    <row r="17" spans="1:8" ht="15">
      <c r="A17" s="17"/>
      <c r="B17" s="18" t="s">
        <v>16</v>
      </c>
      <c r="C17" s="19"/>
      <c r="D17" s="19"/>
      <c r="E17" s="20"/>
      <c r="F17" s="20"/>
      <c r="G17" s="30"/>
      <c r="H17" s="20"/>
    </row>
    <row r="18" spans="1:8" ht="15">
      <c r="A18" s="57">
        <v>8</v>
      </c>
      <c r="B18" s="58" t="s">
        <v>61</v>
      </c>
      <c r="C18" s="59" t="s">
        <v>118</v>
      </c>
      <c r="D18" s="59" t="s">
        <v>62</v>
      </c>
      <c r="E18" s="60">
        <v>500</v>
      </c>
      <c r="F18" s="60">
        <v>2469.000625</v>
      </c>
      <c r="G18" s="61">
        <v>12.21</v>
      </c>
      <c r="H18" s="61">
        <v>4.19</v>
      </c>
    </row>
    <row r="19" spans="1:8" ht="15">
      <c r="A19" s="57">
        <v>9</v>
      </c>
      <c r="B19" s="58" t="s">
        <v>63</v>
      </c>
      <c r="C19" s="59" t="s">
        <v>118</v>
      </c>
      <c r="D19" s="59" t="s">
        <v>64</v>
      </c>
      <c r="E19" s="60">
        <v>154</v>
      </c>
      <c r="F19" s="60">
        <v>767.8560025</v>
      </c>
      <c r="G19" s="61">
        <v>3.8</v>
      </c>
      <c r="H19" s="61">
        <v>3.95</v>
      </c>
    </row>
    <row r="20" spans="1:8" ht="15">
      <c r="A20" s="57">
        <v>10</v>
      </c>
      <c r="B20" s="58" t="s">
        <v>59</v>
      </c>
      <c r="C20" s="59" t="s">
        <v>118</v>
      </c>
      <c r="D20" s="59" t="s">
        <v>104</v>
      </c>
      <c r="E20" s="60">
        <v>142</v>
      </c>
      <c r="F20" s="60">
        <v>698.0346743</v>
      </c>
      <c r="G20" s="61">
        <v>3.45</v>
      </c>
      <c r="H20" s="61">
        <v>4.3</v>
      </c>
    </row>
    <row r="21" spans="1:8" ht="15">
      <c r="A21" s="57">
        <v>11</v>
      </c>
      <c r="B21" s="58" t="s">
        <v>32</v>
      </c>
      <c r="C21" s="59" t="s">
        <v>118</v>
      </c>
      <c r="D21" s="59" t="s">
        <v>65</v>
      </c>
      <c r="E21" s="60">
        <v>74</v>
      </c>
      <c r="F21" s="60">
        <v>367.1852825</v>
      </c>
      <c r="G21" s="61">
        <v>1.82</v>
      </c>
      <c r="H21" s="61">
        <v>4.95</v>
      </c>
    </row>
    <row r="22" spans="1:8" ht="15">
      <c r="A22" s="57">
        <v>12</v>
      </c>
      <c r="B22" s="58" t="s">
        <v>26</v>
      </c>
      <c r="C22" s="59" t="s">
        <v>118</v>
      </c>
      <c r="D22" s="59" t="s">
        <v>66</v>
      </c>
      <c r="E22" s="60">
        <v>74</v>
      </c>
      <c r="F22" s="60">
        <v>365.7774923</v>
      </c>
      <c r="G22" s="61">
        <v>1.81</v>
      </c>
      <c r="H22" s="61">
        <v>4.16</v>
      </c>
    </row>
    <row r="23" spans="1:8" ht="15">
      <c r="A23" s="57">
        <v>13</v>
      </c>
      <c r="B23" s="58" t="s">
        <v>67</v>
      </c>
      <c r="C23" s="59" t="s">
        <v>117</v>
      </c>
      <c r="D23" s="59" t="s">
        <v>68</v>
      </c>
      <c r="E23" s="60">
        <v>71</v>
      </c>
      <c r="F23" s="60">
        <v>350.7400657</v>
      </c>
      <c r="G23" s="61">
        <v>1.73</v>
      </c>
      <c r="H23" s="61">
        <v>4.25</v>
      </c>
    </row>
    <row r="24" spans="1:8" ht="15">
      <c r="A24" s="57">
        <v>14</v>
      </c>
      <c r="B24" s="58" t="s">
        <v>32</v>
      </c>
      <c r="C24" s="59" t="s">
        <v>119</v>
      </c>
      <c r="D24" s="59" t="s">
        <v>33</v>
      </c>
      <c r="E24" s="60">
        <v>21</v>
      </c>
      <c r="F24" s="60">
        <v>104.6339525</v>
      </c>
      <c r="G24" s="61">
        <v>0.52</v>
      </c>
      <c r="H24" s="61">
        <v>4.95</v>
      </c>
    </row>
    <row r="25" spans="1:8" ht="15">
      <c r="A25" s="17"/>
      <c r="B25" s="22"/>
      <c r="C25" s="19"/>
      <c r="D25" s="19"/>
      <c r="E25" s="20"/>
      <c r="F25" s="20"/>
      <c r="G25" s="30"/>
      <c r="H25" s="20"/>
    </row>
    <row r="26" spans="1:8" ht="15">
      <c r="A26" s="17"/>
      <c r="B26" s="18"/>
      <c r="C26" s="19"/>
      <c r="D26" s="19"/>
      <c r="E26" s="20"/>
      <c r="F26" s="20"/>
      <c r="G26" s="30"/>
      <c r="H26" s="20"/>
    </row>
    <row r="27" spans="1:8" ht="15">
      <c r="A27" s="32"/>
      <c r="B27" s="33" t="s">
        <v>34</v>
      </c>
      <c r="C27" s="34"/>
      <c r="D27" s="34"/>
      <c r="E27" s="35">
        <v>0</v>
      </c>
      <c r="F27" s="35">
        <v>18662.1510162</v>
      </c>
      <c r="G27" s="62">
        <v>92.29</v>
      </c>
      <c r="H27" s="35"/>
    </row>
    <row r="28" spans="1:8" ht="15">
      <c r="A28" s="12"/>
      <c r="B28" s="18" t="s">
        <v>35</v>
      </c>
      <c r="C28" s="13"/>
      <c r="D28" s="13"/>
      <c r="E28" s="14"/>
      <c r="F28" s="15"/>
      <c r="G28" s="16"/>
      <c r="H28" s="15"/>
    </row>
    <row r="29" spans="1:8" ht="15">
      <c r="A29" s="17"/>
      <c r="B29" s="22" t="s">
        <v>35</v>
      </c>
      <c r="C29" s="19"/>
      <c r="D29" s="19"/>
      <c r="E29" s="20"/>
      <c r="F29" s="20">
        <v>1500.0208723</v>
      </c>
      <c r="G29" s="30">
        <v>7.42</v>
      </c>
      <c r="H29" s="46">
        <v>0.0337</v>
      </c>
    </row>
    <row r="30" spans="1:8" ht="15">
      <c r="A30" s="32"/>
      <c r="B30" s="33" t="s">
        <v>34</v>
      </c>
      <c r="C30" s="34"/>
      <c r="D30" s="34"/>
      <c r="E30" s="40"/>
      <c r="F30" s="35">
        <v>1500.021</v>
      </c>
      <c r="G30" s="62">
        <v>7.42</v>
      </c>
      <c r="H30" s="35"/>
    </row>
    <row r="31" spans="1:8" ht="15">
      <c r="A31" s="24"/>
      <c r="B31" s="27" t="s">
        <v>36</v>
      </c>
      <c r="C31" s="25"/>
      <c r="D31" s="25"/>
      <c r="E31" s="26"/>
      <c r="F31" s="28"/>
      <c r="G31" s="29"/>
      <c r="H31" s="28"/>
    </row>
    <row r="32" spans="1:8" ht="15">
      <c r="A32" s="24"/>
      <c r="B32" s="27" t="s">
        <v>37</v>
      </c>
      <c r="C32" s="25"/>
      <c r="D32" s="25"/>
      <c r="E32" s="26"/>
      <c r="F32" s="20">
        <v>59.35918169999741</v>
      </c>
      <c r="G32" s="30">
        <v>0.28999999999999</v>
      </c>
      <c r="H32" s="20"/>
    </row>
    <row r="33" spans="1:8" ht="15">
      <c r="A33" s="32"/>
      <c r="B33" s="41" t="s">
        <v>34</v>
      </c>
      <c r="C33" s="34"/>
      <c r="D33" s="34"/>
      <c r="E33" s="40"/>
      <c r="F33" s="35">
        <v>59.35918169999741</v>
      </c>
      <c r="G33" s="62">
        <v>0.28999999999999</v>
      </c>
      <c r="H33" s="35"/>
    </row>
    <row r="34" spans="1:8" ht="15">
      <c r="A34" s="42"/>
      <c r="B34" s="44" t="s">
        <v>38</v>
      </c>
      <c r="C34" s="43"/>
      <c r="D34" s="43"/>
      <c r="E34" s="43"/>
      <c r="F34" s="31">
        <v>20221.531</v>
      </c>
      <c r="G34" s="63" t="s">
        <v>120</v>
      </c>
      <c r="H34" s="31"/>
    </row>
    <row r="36" spans="1:7" ht="30" customHeight="1">
      <c r="A36" s="56" t="s">
        <v>113</v>
      </c>
      <c r="B36" s="168" t="s">
        <v>114</v>
      </c>
      <c r="C36" s="168"/>
      <c r="D36" s="168"/>
      <c r="E36" s="168"/>
      <c r="F36" s="168"/>
      <c r="G36" s="169"/>
    </row>
  </sheetData>
  <sheetProtection/>
  <mergeCells count="3">
    <mergeCell ref="A2:H2"/>
    <mergeCell ref="A3:H3"/>
    <mergeCell ref="B36:G36"/>
  </mergeCells>
  <conditionalFormatting sqref="C27:D27 C30:E33 F31 H31">
    <cfRule type="cellIs" priority="1" dxfId="28" operator="lessThan" stopIfTrue="1">
      <formula>0</formula>
    </cfRule>
  </conditionalFormatting>
  <conditionalFormatting sqref="G31">
    <cfRule type="cellIs" priority="2" dxfId="28"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
      <selection activeCell="B4" sqref="B4"/>
    </sheetView>
  </sheetViews>
  <sheetFormatPr defaultColWidth="9.140625" defaultRowHeight="15"/>
  <cols>
    <col min="1" max="1" width="7.28125" style="0" customWidth="1"/>
    <col min="2" max="2" width="39.5742187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111</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12</v>
      </c>
      <c r="C7" s="19" t="s">
        <v>13</v>
      </c>
      <c r="D7" s="19" t="s">
        <v>83</v>
      </c>
      <c r="E7" s="20">
        <v>200</v>
      </c>
      <c r="F7" s="20">
        <v>2000</v>
      </c>
      <c r="G7" s="30">
        <v>12.22</v>
      </c>
      <c r="H7" s="30">
        <v>14.25</v>
      </c>
    </row>
    <row r="8" spans="1:8" ht="15">
      <c r="A8" s="17">
        <v>2</v>
      </c>
      <c r="B8" s="22" t="s">
        <v>9</v>
      </c>
      <c r="C8" s="19" t="s">
        <v>10</v>
      </c>
      <c r="D8" s="19" t="s">
        <v>42</v>
      </c>
      <c r="E8" s="20">
        <v>77</v>
      </c>
      <c r="F8" s="20">
        <v>974.8649899</v>
      </c>
      <c r="G8" s="30">
        <v>5.96</v>
      </c>
      <c r="H8" s="30">
        <v>0</v>
      </c>
    </row>
    <row r="9" spans="1:8" ht="15">
      <c r="A9" s="17"/>
      <c r="B9" s="22"/>
      <c r="C9" s="19"/>
      <c r="D9" s="19"/>
      <c r="E9" s="20"/>
      <c r="F9" s="20"/>
      <c r="G9" s="23"/>
      <c r="H9" s="20"/>
    </row>
    <row r="10" spans="1:8" ht="15">
      <c r="A10" s="17"/>
      <c r="B10" s="18" t="s">
        <v>15</v>
      </c>
      <c r="C10" s="22"/>
      <c r="D10" s="22"/>
      <c r="E10" s="22"/>
      <c r="F10" s="22"/>
      <c r="G10" s="22"/>
      <c r="H10" s="17"/>
    </row>
    <row r="11" spans="1:8" ht="15">
      <c r="A11" s="17">
        <v>3</v>
      </c>
      <c r="B11" s="22" t="s">
        <v>48</v>
      </c>
      <c r="C11" s="19" t="s">
        <v>49</v>
      </c>
      <c r="D11" s="19" t="s">
        <v>76</v>
      </c>
      <c r="E11" s="20">
        <v>123</v>
      </c>
      <c r="F11" s="20">
        <v>1230</v>
      </c>
      <c r="G11" s="30">
        <v>7.52</v>
      </c>
      <c r="H11" s="30">
        <v>9.09</v>
      </c>
    </row>
    <row r="12" spans="1:8" ht="15">
      <c r="A12" s="17">
        <v>4</v>
      </c>
      <c r="B12" s="22" t="s">
        <v>48</v>
      </c>
      <c r="C12" s="19" t="s">
        <v>49</v>
      </c>
      <c r="D12" s="19" t="s">
        <v>55</v>
      </c>
      <c r="E12" s="20">
        <v>43</v>
      </c>
      <c r="F12" s="20">
        <v>430</v>
      </c>
      <c r="G12" s="30">
        <v>2.63</v>
      </c>
      <c r="H12" s="30">
        <v>9.09</v>
      </c>
    </row>
    <row r="13" spans="1:8" ht="15">
      <c r="A13" s="17">
        <v>5</v>
      </c>
      <c r="B13" s="22" t="s">
        <v>48</v>
      </c>
      <c r="C13" s="19" t="s">
        <v>49</v>
      </c>
      <c r="D13" s="19" t="s">
        <v>54</v>
      </c>
      <c r="E13" s="20">
        <v>8</v>
      </c>
      <c r="F13" s="20">
        <v>80</v>
      </c>
      <c r="G13" s="30">
        <v>0.49</v>
      </c>
      <c r="H13" s="30">
        <v>9.09</v>
      </c>
    </row>
    <row r="14" spans="1:8" ht="15">
      <c r="A14" s="17">
        <v>6</v>
      </c>
      <c r="B14" s="22" t="s">
        <v>73</v>
      </c>
      <c r="C14" s="19" t="s">
        <v>74</v>
      </c>
      <c r="D14" s="19" t="s">
        <v>75</v>
      </c>
      <c r="E14" s="20">
        <v>100</v>
      </c>
      <c r="F14" s="20">
        <v>45</v>
      </c>
      <c r="G14" s="30">
        <v>0.28</v>
      </c>
      <c r="H14" s="30">
        <v>16</v>
      </c>
    </row>
    <row r="15" spans="1:8" ht="15">
      <c r="A15" s="17">
        <v>7</v>
      </c>
      <c r="B15" s="22" t="s">
        <v>48</v>
      </c>
      <c r="C15" s="19" t="s">
        <v>49</v>
      </c>
      <c r="D15" s="19" t="s">
        <v>50</v>
      </c>
      <c r="E15" s="20">
        <v>4</v>
      </c>
      <c r="F15" s="20">
        <v>40</v>
      </c>
      <c r="G15" s="30">
        <v>0.24</v>
      </c>
      <c r="H15" s="30">
        <v>9.09</v>
      </c>
    </row>
    <row r="16" spans="1:8" ht="15">
      <c r="A16" s="17">
        <v>8</v>
      </c>
      <c r="B16" s="22" t="s">
        <v>71</v>
      </c>
      <c r="C16" s="19" t="s">
        <v>121</v>
      </c>
      <c r="D16" s="19" t="s">
        <v>77</v>
      </c>
      <c r="E16" s="20">
        <v>1</v>
      </c>
      <c r="F16" s="20">
        <v>10</v>
      </c>
      <c r="G16" s="30">
        <v>0.06</v>
      </c>
      <c r="H16" s="30">
        <v>13.5</v>
      </c>
    </row>
    <row r="17" spans="1:8" ht="15">
      <c r="A17" s="17"/>
      <c r="B17" s="22"/>
      <c r="C17" s="19"/>
      <c r="D17" s="19"/>
      <c r="E17" s="20"/>
      <c r="F17" s="20"/>
      <c r="G17" s="30"/>
      <c r="H17" s="20"/>
    </row>
    <row r="18" spans="1:8" ht="15">
      <c r="A18" s="17"/>
      <c r="B18" s="18" t="s">
        <v>16</v>
      </c>
      <c r="C18" s="19"/>
      <c r="D18" s="19"/>
      <c r="E18" s="20"/>
      <c r="F18" s="20"/>
      <c r="G18" s="30"/>
      <c r="H18" s="20"/>
    </row>
    <row r="19" spans="1:8" ht="15">
      <c r="A19" s="57">
        <v>9</v>
      </c>
      <c r="B19" s="58" t="s">
        <v>61</v>
      </c>
      <c r="C19" s="59" t="s">
        <v>118</v>
      </c>
      <c r="D19" s="59" t="s">
        <v>62</v>
      </c>
      <c r="E19" s="60">
        <v>500</v>
      </c>
      <c r="F19" s="60">
        <v>2469.000625</v>
      </c>
      <c r="G19" s="61">
        <v>15.09</v>
      </c>
      <c r="H19" s="61">
        <v>4.19</v>
      </c>
    </row>
    <row r="20" spans="1:8" ht="15">
      <c r="A20" s="57">
        <v>10</v>
      </c>
      <c r="B20" s="58" t="s">
        <v>59</v>
      </c>
      <c r="C20" s="59" t="s">
        <v>118</v>
      </c>
      <c r="D20" s="59" t="s">
        <v>60</v>
      </c>
      <c r="E20" s="60">
        <v>318</v>
      </c>
      <c r="F20" s="60">
        <v>1570.450043</v>
      </c>
      <c r="G20" s="61">
        <v>9.6</v>
      </c>
      <c r="H20" s="61">
        <v>4.35</v>
      </c>
    </row>
    <row r="21" spans="1:8" ht="15">
      <c r="A21" s="57">
        <v>11</v>
      </c>
      <c r="B21" s="58" t="s">
        <v>63</v>
      </c>
      <c r="C21" s="59" t="s">
        <v>118</v>
      </c>
      <c r="D21" s="59" t="s">
        <v>64</v>
      </c>
      <c r="E21" s="60">
        <v>239</v>
      </c>
      <c r="F21" s="60">
        <v>1191.6726272</v>
      </c>
      <c r="G21" s="61">
        <v>7.28</v>
      </c>
      <c r="H21" s="61">
        <v>3.95</v>
      </c>
    </row>
    <row r="22" spans="1:8" ht="15">
      <c r="A22" s="57">
        <v>12</v>
      </c>
      <c r="B22" s="58" t="s">
        <v>59</v>
      </c>
      <c r="C22" s="59" t="s">
        <v>118</v>
      </c>
      <c r="D22" s="59" t="s">
        <v>104</v>
      </c>
      <c r="E22" s="60">
        <v>228</v>
      </c>
      <c r="F22" s="60">
        <v>1120.7880686</v>
      </c>
      <c r="G22" s="61">
        <v>6.85</v>
      </c>
      <c r="H22" s="61">
        <v>4.3</v>
      </c>
    </row>
    <row r="23" spans="1:8" ht="15">
      <c r="A23" s="57">
        <v>13</v>
      </c>
      <c r="B23" s="58" t="s">
        <v>32</v>
      </c>
      <c r="C23" s="59" t="s">
        <v>118</v>
      </c>
      <c r="D23" s="59" t="s">
        <v>65</v>
      </c>
      <c r="E23" s="60">
        <v>119</v>
      </c>
      <c r="F23" s="60">
        <v>590.47363</v>
      </c>
      <c r="G23" s="61">
        <v>3.61</v>
      </c>
      <c r="H23" s="61">
        <v>4.95</v>
      </c>
    </row>
    <row r="24" spans="1:8" ht="15">
      <c r="A24" s="57">
        <v>14</v>
      </c>
      <c r="B24" s="58" t="s">
        <v>26</v>
      </c>
      <c r="C24" s="59" t="s">
        <v>118</v>
      </c>
      <c r="D24" s="59" t="s">
        <v>66</v>
      </c>
      <c r="E24" s="60">
        <v>119</v>
      </c>
      <c r="F24" s="60">
        <v>588.2097512</v>
      </c>
      <c r="G24" s="61">
        <v>3.6</v>
      </c>
      <c r="H24" s="61">
        <v>4.16</v>
      </c>
    </row>
    <row r="25" spans="1:8" ht="15">
      <c r="A25" s="57">
        <v>15</v>
      </c>
      <c r="B25" s="58" t="s">
        <v>67</v>
      </c>
      <c r="C25" s="59" t="s">
        <v>117</v>
      </c>
      <c r="D25" s="59" t="s">
        <v>68</v>
      </c>
      <c r="E25" s="60">
        <v>117</v>
      </c>
      <c r="F25" s="60">
        <v>577.9801083</v>
      </c>
      <c r="G25" s="61">
        <v>3.53</v>
      </c>
      <c r="H25" s="61">
        <v>4.25</v>
      </c>
    </row>
    <row r="26" spans="1:8" ht="15">
      <c r="A26" s="57">
        <v>16</v>
      </c>
      <c r="B26" s="58" t="s">
        <v>24</v>
      </c>
      <c r="C26" s="59" t="s">
        <v>118</v>
      </c>
      <c r="D26" s="59" t="s">
        <v>31</v>
      </c>
      <c r="E26" s="60">
        <v>80</v>
      </c>
      <c r="F26" s="60">
        <v>399.3216309</v>
      </c>
      <c r="G26" s="61">
        <v>2.44</v>
      </c>
      <c r="H26" s="61">
        <v>4.55</v>
      </c>
    </row>
    <row r="27" spans="1:8" ht="15">
      <c r="A27" s="57">
        <v>17</v>
      </c>
      <c r="B27" s="58" t="s">
        <v>32</v>
      </c>
      <c r="C27" s="59" t="s">
        <v>119</v>
      </c>
      <c r="D27" s="59" t="s">
        <v>33</v>
      </c>
      <c r="E27" s="60">
        <v>33</v>
      </c>
      <c r="F27" s="60">
        <v>164.4247825</v>
      </c>
      <c r="G27" s="61">
        <v>1</v>
      </c>
      <c r="H27" s="61">
        <v>4.95</v>
      </c>
    </row>
    <row r="28" spans="1:8" ht="15">
      <c r="A28" s="17"/>
      <c r="B28" s="22"/>
      <c r="C28" s="19"/>
      <c r="D28" s="19"/>
      <c r="E28" s="20"/>
      <c r="F28" s="20"/>
      <c r="G28" s="30"/>
      <c r="H28" s="20"/>
    </row>
    <row r="29" spans="1:8" ht="15">
      <c r="A29" s="17"/>
      <c r="B29" s="18"/>
      <c r="C29" s="19"/>
      <c r="D29" s="19"/>
      <c r="E29" s="20"/>
      <c r="F29" s="20"/>
      <c r="G29" s="30"/>
      <c r="H29" s="20"/>
    </row>
    <row r="30" spans="1:8" ht="15">
      <c r="A30" s="32"/>
      <c r="B30" s="33" t="s">
        <v>34</v>
      </c>
      <c r="C30" s="34"/>
      <c r="D30" s="34"/>
      <c r="E30" s="35">
        <v>0</v>
      </c>
      <c r="F30" s="35">
        <v>13482.186256600002</v>
      </c>
      <c r="G30" s="62">
        <v>82.4</v>
      </c>
      <c r="H30" s="35"/>
    </row>
    <row r="31" spans="1:8" ht="15">
      <c r="A31" s="12"/>
      <c r="B31" s="18" t="s">
        <v>35</v>
      </c>
      <c r="C31" s="13"/>
      <c r="D31" s="13"/>
      <c r="E31" s="14"/>
      <c r="F31" s="15"/>
      <c r="G31" s="16"/>
      <c r="H31" s="15"/>
    </row>
    <row r="32" spans="1:8" ht="15">
      <c r="A32" s="17"/>
      <c r="B32" s="22" t="s">
        <v>35</v>
      </c>
      <c r="C32" s="19"/>
      <c r="D32" s="19"/>
      <c r="E32" s="20"/>
      <c r="F32" s="20">
        <v>2378.4421184</v>
      </c>
      <c r="G32" s="30">
        <v>14.54</v>
      </c>
      <c r="H32" s="46">
        <v>0.0337</v>
      </c>
    </row>
    <row r="33" spans="1:8" ht="15">
      <c r="A33" s="32"/>
      <c r="B33" s="33" t="s">
        <v>34</v>
      </c>
      <c r="C33" s="34"/>
      <c r="D33" s="34"/>
      <c r="E33" s="40"/>
      <c r="F33" s="35">
        <v>2378.442</v>
      </c>
      <c r="G33" s="62">
        <v>14.54</v>
      </c>
      <c r="H33" s="35"/>
    </row>
    <row r="34" spans="1:8" ht="15">
      <c r="A34" s="24"/>
      <c r="B34" s="27" t="s">
        <v>36</v>
      </c>
      <c r="C34" s="25"/>
      <c r="D34" s="25"/>
      <c r="E34" s="26"/>
      <c r="F34" s="28"/>
      <c r="G34" s="29"/>
      <c r="H34" s="28"/>
    </row>
    <row r="35" spans="1:8" ht="15">
      <c r="A35" s="24"/>
      <c r="B35" s="27" t="s">
        <v>37</v>
      </c>
      <c r="C35" s="25"/>
      <c r="D35" s="25"/>
      <c r="E35" s="26"/>
      <c r="F35" s="20">
        <v>500.385398899998</v>
      </c>
      <c r="G35" s="30">
        <v>3.060000000000001</v>
      </c>
      <c r="H35" s="20"/>
    </row>
    <row r="36" spans="1:8" ht="15">
      <c r="A36" s="32"/>
      <c r="B36" s="41" t="s">
        <v>34</v>
      </c>
      <c r="C36" s="34"/>
      <c r="D36" s="34"/>
      <c r="E36" s="40"/>
      <c r="F36" s="35">
        <v>500.385398899998</v>
      </c>
      <c r="G36" s="62">
        <v>3.060000000000001</v>
      </c>
      <c r="H36" s="35"/>
    </row>
    <row r="37" spans="1:8" ht="15">
      <c r="A37" s="42"/>
      <c r="B37" s="44" t="s">
        <v>38</v>
      </c>
      <c r="C37" s="43"/>
      <c r="D37" s="43"/>
      <c r="E37" s="43"/>
      <c r="F37" s="31">
        <v>16361.014</v>
      </c>
      <c r="G37" s="63" t="s">
        <v>120</v>
      </c>
      <c r="H37" s="31"/>
    </row>
    <row r="39" spans="1:7" ht="30" customHeight="1">
      <c r="A39" s="56" t="s">
        <v>113</v>
      </c>
      <c r="B39" s="168" t="s">
        <v>114</v>
      </c>
      <c r="C39" s="168"/>
      <c r="D39" s="168"/>
      <c r="E39" s="168"/>
      <c r="F39" s="168"/>
      <c r="G39" s="169"/>
    </row>
  </sheetData>
  <sheetProtection/>
  <mergeCells count="3">
    <mergeCell ref="A2:H2"/>
    <mergeCell ref="A3:H3"/>
    <mergeCell ref="B39:G39"/>
  </mergeCells>
  <conditionalFormatting sqref="C30:D30 C33:E36 F34 H34">
    <cfRule type="cellIs" priority="1" dxfId="28" operator="lessThan" stopIfTrue="1">
      <formula>0</formula>
    </cfRule>
  </conditionalFormatting>
  <conditionalFormatting sqref="G34">
    <cfRule type="cellIs" priority="2" dxfId="28"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33.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112</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26.25">
      <c r="A6" s="17"/>
      <c r="B6" s="18" t="s">
        <v>8</v>
      </c>
      <c r="C6" s="19"/>
      <c r="D6" s="19"/>
      <c r="E6" s="20"/>
      <c r="F6" s="20"/>
      <c r="G6" s="21"/>
      <c r="H6" s="20"/>
    </row>
    <row r="7" spans="1:8" ht="15">
      <c r="A7" s="17">
        <v>1</v>
      </c>
      <c r="B7" s="22" t="s">
        <v>39</v>
      </c>
      <c r="C7" s="19" t="s">
        <v>40</v>
      </c>
      <c r="D7" s="19" t="s">
        <v>41</v>
      </c>
      <c r="E7" s="20">
        <v>340000</v>
      </c>
      <c r="F7" s="20">
        <v>3400</v>
      </c>
      <c r="G7" s="30">
        <v>17.72</v>
      </c>
      <c r="H7" s="30">
        <v>11.75</v>
      </c>
    </row>
    <row r="8" spans="1:8" ht="15">
      <c r="A8" s="17">
        <v>2</v>
      </c>
      <c r="B8" s="22" t="s">
        <v>9</v>
      </c>
      <c r="C8" s="19" t="s">
        <v>10</v>
      </c>
      <c r="D8" s="19" t="s">
        <v>42</v>
      </c>
      <c r="E8" s="20">
        <v>125</v>
      </c>
      <c r="F8" s="20">
        <v>1582.5730356</v>
      </c>
      <c r="G8" s="30">
        <v>8.25</v>
      </c>
      <c r="H8" s="30">
        <v>0</v>
      </c>
    </row>
    <row r="9" spans="1:8" ht="15">
      <c r="A9" s="17"/>
      <c r="B9" s="22"/>
      <c r="C9" s="19"/>
      <c r="D9" s="19"/>
      <c r="E9" s="20"/>
      <c r="F9" s="20"/>
      <c r="G9" s="23"/>
      <c r="H9" s="20"/>
    </row>
    <row r="10" spans="1:8" ht="26.25">
      <c r="A10" s="17"/>
      <c r="B10" s="18" t="s">
        <v>15</v>
      </c>
      <c r="C10" s="22"/>
      <c r="D10" s="22"/>
      <c r="E10" s="22"/>
      <c r="F10" s="22"/>
      <c r="G10" s="22"/>
      <c r="H10" s="17"/>
    </row>
    <row r="11" spans="1:8" ht="15">
      <c r="A11" s="17">
        <v>3</v>
      </c>
      <c r="B11" s="22" t="s">
        <v>51</v>
      </c>
      <c r="C11" s="19" t="s">
        <v>52</v>
      </c>
      <c r="D11" s="19" t="s">
        <v>80</v>
      </c>
      <c r="E11" s="20">
        <v>410</v>
      </c>
      <c r="F11" s="20">
        <v>4094.65798</v>
      </c>
      <c r="G11" s="30">
        <v>21.34</v>
      </c>
      <c r="H11" s="30">
        <v>10.8</v>
      </c>
    </row>
    <row r="12" spans="1:8" ht="15">
      <c r="A12" s="17">
        <v>4</v>
      </c>
      <c r="B12" s="22" t="s">
        <v>44</v>
      </c>
      <c r="C12" s="19" t="s">
        <v>105</v>
      </c>
      <c r="D12" s="19" t="s">
        <v>81</v>
      </c>
      <c r="E12" s="20">
        <v>160</v>
      </c>
      <c r="F12" s="20">
        <v>1600</v>
      </c>
      <c r="G12" s="30">
        <v>8.34</v>
      </c>
      <c r="H12" s="30">
        <v>9.09</v>
      </c>
    </row>
    <row r="13" spans="1:8" ht="15">
      <c r="A13" s="17">
        <v>5</v>
      </c>
      <c r="B13" s="22" t="s">
        <v>44</v>
      </c>
      <c r="C13" s="19" t="s">
        <v>105</v>
      </c>
      <c r="D13" s="19" t="s">
        <v>70</v>
      </c>
      <c r="E13" s="20">
        <v>100</v>
      </c>
      <c r="F13" s="20">
        <v>1000</v>
      </c>
      <c r="G13" s="30">
        <v>5.21</v>
      </c>
      <c r="H13" s="30">
        <v>9.09</v>
      </c>
    </row>
    <row r="14" spans="1:8" ht="15">
      <c r="A14" s="17">
        <v>6</v>
      </c>
      <c r="B14" s="22" t="s">
        <v>48</v>
      </c>
      <c r="C14" s="19" t="s">
        <v>49</v>
      </c>
      <c r="D14" s="19" t="s">
        <v>55</v>
      </c>
      <c r="E14" s="20">
        <v>43</v>
      </c>
      <c r="F14" s="20">
        <v>430</v>
      </c>
      <c r="G14" s="30">
        <v>2.24</v>
      </c>
      <c r="H14" s="30">
        <v>9.09</v>
      </c>
    </row>
    <row r="15" spans="1:8" ht="15">
      <c r="A15" s="17">
        <v>7</v>
      </c>
      <c r="B15" s="22" t="s">
        <v>48</v>
      </c>
      <c r="C15" s="19" t="s">
        <v>49</v>
      </c>
      <c r="D15" s="19" t="s">
        <v>54</v>
      </c>
      <c r="E15" s="20">
        <v>24</v>
      </c>
      <c r="F15" s="20">
        <v>240</v>
      </c>
      <c r="G15" s="30">
        <v>1.25</v>
      </c>
      <c r="H15" s="30">
        <v>9.09</v>
      </c>
    </row>
    <row r="16" spans="1:8" ht="15">
      <c r="A16" s="17">
        <v>8</v>
      </c>
      <c r="B16" s="22" t="s">
        <v>73</v>
      </c>
      <c r="C16" s="19" t="s">
        <v>74</v>
      </c>
      <c r="D16" s="19" t="s">
        <v>75</v>
      </c>
      <c r="E16" s="20">
        <v>100</v>
      </c>
      <c r="F16" s="20">
        <v>45</v>
      </c>
      <c r="G16" s="30">
        <v>0.23</v>
      </c>
      <c r="H16" s="30">
        <v>16</v>
      </c>
    </row>
    <row r="17" spans="1:8" ht="15">
      <c r="A17" s="17"/>
      <c r="B17" s="22"/>
      <c r="C17" s="19"/>
      <c r="D17" s="19"/>
      <c r="E17" s="20"/>
      <c r="F17" s="20"/>
      <c r="G17" s="30"/>
      <c r="H17" s="20"/>
    </row>
    <row r="18" spans="1:8" ht="15">
      <c r="A18" s="17"/>
      <c r="B18" s="18" t="s">
        <v>16</v>
      </c>
      <c r="C18" s="19"/>
      <c r="D18" s="19"/>
      <c r="E18" s="20"/>
      <c r="F18" s="20"/>
      <c r="G18" s="30"/>
      <c r="H18" s="20"/>
    </row>
    <row r="19" spans="1:8" ht="15">
      <c r="A19" s="57">
        <v>9</v>
      </c>
      <c r="B19" s="58" t="s">
        <v>59</v>
      </c>
      <c r="C19" s="59" t="s">
        <v>118</v>
      </c>
      <c r="D19" s="59" t="s">
        <v>60</v>
      </c>
      <c r="E19" s="60">
        <v>484</v>
      </c>
      <c r="F19" s="60">
        <v>2390.2447195</v>
      </c>
      <c r="G19" s="61">
        <v>12.46</v>
      </c>
      <c r="H19" s="61">
        <v>4.35</v>
      </c>
    </row>
    <row r="20" spans="1:8" ht="15">
      <c r="A20" s="57">
        <v>10</v>
      </c>
      <c r="B20" s="58" t="s">
        <v>63</v>
      </c>
      <c r="C20" s="59" t="s">
        <v>118</v>
      </c>
      <c r="D20" s="59" t="s">
        <v>64</v>
      </c>
      <c r="E20" s="60">
        <v>140</v>
      </c>
      <c r="F20" s="60">
        <v>698.0509113</v>
      </c>
      <c r="G20" s="61">
        <v>3.64</v>
      </c>
      <c r="H20" s="61">
        <v>3.95</v>
      </c>
    </row>
    <row r="21" spans="1:8" ht="15">
      <c r="A21" s="57">
        <v>11</v>
      </c>
      <c r="B21" s="58" t="s">
        <v>59</v>
      </c>
      <c r="C21" s="59" t="s">
        <v>118</v>
      </c>
      <c r="D21" s="59" t="s">
        <v>104</v>
      </c>
      <c r="E21" s="60">
        <v>140</v>
      </c>
      <c r="F21" s="60">
        <v>688.2032</v>
      </c>
      <c r="G21" s="61">
        <v>3.59</v>
      </c>
      <c r="H21" s="61">
        <v>4.3</v>
      </c>
    </row>
    <row r="22" spans="1:8" ht="15">
      <c r="A22" s="57">
        <v>12</v>
      </c>
      <c r="B22" s="58" t="s">
        <v>24</v>
      </c>
      <c r="C22" s="59" t="s">
        <v>118</v>
      </c>
      <c r="D22" s="59" t="s">
        <v>31</v>
      </c>
      <c r="E22" s="60">
        <v>78</v>
      </c>
      <c r="F22" s="60">
        <v>389.3385901</v>
      </c>
      <c r="G22" s="61">
        <v>2.03</v>
      </c>
      <c r="H22" s="61">
        <v>4.55</v>
      </c>
    </row>
    <row r="23" spans="1:8" ht="15">
      <c r="A23" s="57">
        <v>13</v>
      </c>
      <c r="B23" s="58" t="s">
        <v>32</v>
      </c>
      <c r="C23" s="59" t="s">
        <v>118</v>
      </c>
      <c r="D23" s="59" t="s">
        <v>65</v>
      </c>
      <c r="E23" s="60">
        <v>69</v>
      </c>
      <c r="F23" s="60">
        <v>342.3754661</v>
      </c>
      <c r="G23" s="61">
        <v>1.78</v>
      </c>
      <c r="H23" s="61">
        <v>4.95</v>
      </c>
    </row>
    <row r="24" spans="1:8" ht="15">
      <c r="A24" s="57">
        <v>14</v>
      </c>
      <c r="B24" s="58" t="s">
        <v>26</v>
      </c>
      <c r="C24" s="59" t="s">
        <v>118</v>
      </c>
      <c r="D24" s="59" t="s">
        <v>66</v>
      </c>
      <c r="E24" s="60">
        <v>69</v>
      </c>
      <c r="F24" s="60">
        <v>341.0627969</v>
      </c>
      <c r="G24" s="61">
        <v>1.78</v>
      </c>
      <c r="H24" s="61">
        <v>4.16</v>
      </c>
    </row>
    <row r="25" spans="1:8" ht="15">
      <c r="A25" s="57">
        <v>15</v>
      </c>
      <c r="B25" s="58" t="s">
        <v>67</v>
      </c>
      <c r="C25" s="59" t="s">
        <v>117</v>
      </c>
      <c r="D25" s="59" t="s">
        <v>68</v>
      </c>
      <c r="E25" s="60">
        <v>69</v>
      </c>
      <c r="F25" s="60">
        <v>340.8600639</v>
      </c>
      <c r="G25" s="61">
        <v>1.78</v>
      </c>
      <c r="H25" s="61">
        <v>4.25</v>
      </c>
    </row>
    <row r="26" spans="1:8" ht="15">
      <c r="A26" s="57">
        <v>16</v>
      </c>
      <c r="B26" s="58" t="s">
        <v>32</v>
      </c>
      <c r="C26" s="59" t="s">
        <v>119</v>
      </c>
      <c r="D26" s="59" t="s">
        <v>33</v>
      </c>
      <c r="E26" s="60">
        <v>19</v>
      </c>
      <c r="F26" s="60">
        <v>94.6688142</v>
      </c>
      <c r="G26" s="61">
        <v>0.49</v>
      </c>
      <c r="H26" s="61">
        <v>4.95</v>
      </c>
    </row>
    <row r="27" spans="1:8" ht="15">
      <c r="A27" s="17"/>
      <c r="B27" s="22"/>
      <c r="C27" s="19"/>
      <c r="D27" s="19"/>
      <c r="E27" s="20"/>
      <c r="F27" s="20"/>
      <c r="G27" s="30"/>
      <c r="H27" s="20"/>
    </row>
    <row r="28" spans="1:8" ht="15">
      <c r="A28" s="17"/>
      <c r="B28" s="18"/>
      <c r="C28" s="19"/>
      <c r="D28" s="19"/>
      <c r="E28" s="20"/>
      <c r="F28" s="20"/>
      <c r="G28" s="30"/>
      <c r="H28" s="20"/>
    </row>
    <row r="29" spans="1:8" ht="15">
      <c r="A29" s="32"/>
      <c r="B29" s="33" t="s">
        <v>34</v>
      </c>
      <c r="C29" s="34"/>
      <c r="D29" s="34"/>
      <c r="E29" s="35">
        <v>0</v>
      </c>
      <c r="F29" s="35">
        <v>17677.0355776</v>
      </c>
      <c r="G29" s="62">
        <v>92.13000000000001</v>
      </c>
      <c r="H29" s="35"/>
    </row>
    <row r="30" spans="1:8" ht="15">
      <c r="A30" s="12"/>
      <c r="B30" s="18" t="s">
        <v>35</v>
      </c>
      <c r="C30" s="13"/>
      <c r="D30" s="13"/>
      <c r="E30" s="14"/>
      <c r="F30" s="15"/>
      <c r="G30" s="16"/>
      <c r="H30" s="15"/>
    </row>
    <row r="31" spans="1:8" ht="15">
      <c r="A31" s="17"/>
      <c r="B31" s="22" t="s">
        <v>35</v>
      </c>
      <c r="C31" s="19"/>
      <c r="D31" s="19"/>
      <c r="E31" s="20"/>
      <c r="F31" s="20">
        <v>1415.8171542</v>
      </c>
      <c r="G31" s="30">
        <v>7.38</v>
      </c>
      <c r="H31" s="46">
        <v>0.0337</v>
      </c>
    </row>
    <row r="32" spans="1:8" ht="15">
      <c r="A32" s="32"/>
      <c r="B32" s="33" t="s">
        <v>34</v>
      </c>
      <c r="C32" s="34"/>
      <c r="D32" s="34"/>
      <c r="E32" s="40"/>
      <c r="F32" s="35">
        <v>1415.817</v>
      </c>
      <c r="G32" s="62">
        <v>7.38</v>
      </c>
      <c r="H32" s="35"/>
    </row>
    <row r="33" spans="1:8" ht="15">
      <c r="A33" s="24"/>
      <c r="B33" s="27" t="s">
        <v>36</v>
      </c>
      <c r="C33" s="25"/>
      <c r="D33" s="25"/>
      <c r="E33" s="26"/>
      <c r="F33" s="28"/>
      <c r="G33" s="29"/>
      <c r="H33" s="28"/>
    </row>
    <row r="34" spans="1:8" ht="15">
      <c r="A34" s="24"/>
      <c r="B34" s="27" t="s">
        <v>37</v>
      </c>
      <c r="C34" s="25"/>
      <c r="D34" s="25"/>
      <c r="E34" s="26"/>
      <c r="F34" s="20">
        <v>92.27241970000068</v>
      </c>
      <c r="G34" s="30">
        <v>0.489999999999996</v>
      </c>
      <c r="H34" s="20"/>
    </row>
    <row r="35" spans="1:8" ht="15">
      <c r="A35" s="32"/>
      <c r="B35" s="41" t="s">
        <v>34</v>
      </c>
      <c r="C35" s="34"/>
      <c r="D35" s="34"/>
      <c r="E35" s="40"/>
      <c r="F35" s="35">
        <v>92.27241970000068</v>
      </c>
      <c r="G35" s="62">
        <v>0.489999999999996</v>
      </c>
      <c r="H35" s="35"/>
    </row>
    <row r="36" spans="1:8" ht="15">
      <c r="A36" s="42"/>
      <c r="B36" s="44" t="s">
        <v>38</v>
      </c>
      <c r="C36" s="43"/>
      <c r="D36" s="43"/>
      <c r="E36" s="43"/>
      <c r="F36" s="31">
        <v>19185.125</v>
      </c>
      <c r="G36" s="63" t="s">
        <v>120</v>
      </c>
      <c r="H36" s="31"/>
    </row>
    <row r="38" spans="1:7" ht="30.75" customHeight="1">
      <c r="A38" s="56" t="s">
        <v>113</v>
      </c>
      <c r="B38" s="168" t="s">
        <v>114</v>
      </c>
      <c r="C38" s="168"/>
      <c r="D38" s="168"/>
      <c r="E38" s="168"/>
      <c r="F38" s="168"/>
      <c r="G38" s="169"/>
    </row>
  </sheetData>
  <sheetProtection/>
  <mergeCells count="3">
    <mergeCell ref="A2:H2"/>
    <mergeCell ref="A3:H3"/>
    <mergeCell ref="B38:G38"/>
  </mergeCells>
  <conditionalFormatting sqref="C29:D29 C32:E35 F33 H33">
    <cfRule type="cellIs" priority="1" dxfId="28" operator="lessThan" stopIfTrue="1">
      <formula>0</formula>
    </cfRule>
  </conditionalFormatting>
  <conditionalFormatting sqref="G33">
    <cfRule type="cellIs" priority="2" dxfId="28"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V69"/>
  <sheetViews>
    <sheetView zoomScalePageLayoutView="0" workbookViewId="0" topLeftCell="C1">
      <selection activeCell="C1" sqref="C1"/>
    </sheetView>
  </sheetViews>
  <sheetFormatPr defaultColWidth="9.140625" defaultRowHeight="15"/>
  <cols>
    <col min="1" max="2" width="9.140625" style="230" hidden="1" customWidth="1"/>
    <col min="3" max="3" width="7.57421875" style="230" customWidth="1"/>
    <col min="4" max="4" width="70.8515625" style="230" customWidth="1"/>
    <col min="5" max="5" width="26.140625" style="230" customWidth="1"/>
    <col min="6" max="6" width="16.8515625" style="230" customWidth="1"/>
    <col min="7" max="7" width="11.00390625" style="230" customWidth="1"/>
    <col min="8" max="8" width="16.421875" style="230" customWidth="1"/>
    <col min="9" max="9" width="14.7109375" style="232" customWidth="1"/>
    <col min="10" max="10" width="20.421875" style="233" bestFit="1" customWidth="1"/>
    <col min="11" max="11" width="17.421875" style="230" hidden="1" customWidth="1"/>
    <col min="12" max="12" width="9.140625" style="234" hidden="1" customWidth="1"/>
    <col min="13" max="13" width="15.140625" style="233" hidden="1" customWidth="1"/>
    <col min="14" max="15" width="15.140625" style="230" hidden="1" customWidth="1"/>
    <col min="16" max="17" width="0" style="230" hidden="1" customWidth="1"/>
    <col min="18" max="18" width="24.28125" style="230" bestFit="1" customWidth="1"/>
    <col min="19" max="19" width="25.57421875" style="230" bestFit="1" customWidth="1"/>
    <col min="20" max="20" width="9.28125" style="230" bestFit="1" customWidth="1"/>
    <col min="21" max="16384" width="9.140625" style="230" customWidth="1"/>
  </cols>
  <sheetData>
    <row r="1" ht="15.75">
      <c r="G1" s="231"/>
    </row>
    <row r="2" ht="15.75">
      <c r="G2" s="231"/>
    </row>
    <row r="3" ht="15.75">
      <c r="G3" s="231"/>
    </row>
    <row r="4" ht="15.75">
      <c r="G4" s="231"/>
    </row>
    <row r="5" spans="3:7" ht="15.75">
      <c r="C5" s="233" t="s">
        <v>411</v>
      </c>
      <c r="G5" s="231"/>
    </row>
    <row r="6" spans="3:13" s="235" customFormat="1" ht="15.75" customHeight="1">
      <c r="C6" s="236" t="s">
        <v>412</v>
      </c>
      <c r="D6" s="237"/>
      <c r="E6" s="237"/>
      <c r="F6" s="237"/>
      <c r="G6" s="237"/>
      <c r="H6" s="237"/>
      <c r="I6" s="238"/>
      <c r="J6" s="239"/>
      <c r="L6" s="240"/>
      <c r="M6" s="233"/>
    </row>
    <row r="7" spans="3:13" s="235" customFormat="1" ht="15.75" customHeight="1">
      <c r="C7" s="241" t="s">
        <v>413</v>
      </c>
      <c r="D7" s="242"/>
      <c r="E7" s="242"/>
      <c r="F7" s="242"/>
      <c r="G7" s="242"/>
      <c r="H7" s="242"/>
      <c r="I7" s="243"/>
      <c r="J7" s="239"/>
      <c r="L7" s="240"/>
      <c r="M7" s="233"/>
    </row>
    <row r="8" spans="3:12" ht="15.75">
      <c r="C8" s="244" t="s">
        <v>414</v>
      </c>
      <c r="D8" s="245"/>
      <c r="E8" s="245"/>
      <c r="F8" s="245"/>
      <c r="G8" s="245"/>
      <c r="H8" s="245"/>
      <c r="I8" s="246"/>
      <c r="K8" s="247"/>
      <c r="L8" s="248"/>
    </row>
    <row r="9" spans="3:12" ht="15.75">
      <c r="C9" s="249"/>
      <c r="D9" s="250"/>
      <c r="E9" s="250"/>
      <c r="F9" s="250"/>
      <c r="G9" s="250"/>
      <c r="H9" s="250"/>
      <c r="I9" s="251"/>
      <c r="K9" s="247"/>
      <c r="L9" s="248"/>
    </row>
    <row r="10" spans="3:13" s="235" customFormat="1" ht="15.75">
      <c r="C10" s="252" t="s">
        <v>0</v>
      </c>
      <c r="D10" s="253" t="s">
        <v>380</v>
      </c>
      <c r="E10" s="253" t="s">
        <v>415</v>
      </c>
      <c r="F10" s="254" t="s">
        <v>3</v>
      </c>
      <c r="G10" s="253" t="s">
        <v>4</v>
      </c>
      <c r="H10" s="255" t="s">
        <v>381</v>
      </c>
      <c r="I10" s="239" t="s">
        <v>382</v>
      </c>
      <c r="J10" s="239" t="s">
        <v>7</v>
      </c>
      <c r="K10" s="256"/>
      <c r="L10" s="240"/>
      <c r="M10" s="257"/>
    </row>
    <row r="11" spans="3:13" s="235" customFormat="1" ht="15.75">
      <c r="C11" s="252"/>
      <c r="D11" s="253"/>
      <c r="E11" s="253"/>
      <c r="F11" s="254"/>
      <c r="G11" s="253"/>
      <c r="H11" s="255" t="s">
        <v>416</v>
      </c>
      <c r="I11" s="239"/>
      <c r="J11" s="239"/>
      <c r="K11" s="256"/>
      <c r="L11" s="240"/>
      <c r="M11" s="257"/>
    </row>
    <row r="12" spans="3:10" ht="15.75">
      <c r="C12" s="258"/>
      <c r="D12" s="258"/>
      <c r="E12" s="258"/>
      <c r="F12" s="258"/>
      <c r="G12" s="258"/>
      <c r="H12" s="259"/>
      <c r="I12" s="260"/>
      <c r="J12" s="258"/>
    </row>
    <row r="13" spans="3:10" ht="15.75">
      <c r="C13" s="258"/>
      <c r="D13" s="261" t="s">
        <v>417</v>
      </c>
      <c r="E13" s="258"/>
      <c r="F13" s="258"/>
      <c r="G13" s="258"/>
      <c r="H13" s="259"/>
      <c r="I13" s="260"/>
      <c r="J13" s="258"/>
    </row>
    <row r="14" spans="1:18" ht="15.75">
      <c r="A14" s="230" t="s">
        <v>418</v>
      </c>
      <c r="C14" s="258">
        <v>1</v>
      </c>
      <c r="D14" s="258" t="s">
        <v>9</v>
      </c>
      <c r="E14" s="258" t="s">
        <v>10</v>
      </c>
      <c r="F14" s="258" t="s">
        <v>11</v>
      </c>
      <c r="G14" s="262">
        <v>200</v>
      </c>
      <c r="H14" s="259">
        <v>2532.116857</v>
      </c>
      <c r="I14" s="263">
        <f>H14/$H$41*100</f>
        <v>7.368011760456857</v>
      </c>
      <c r="J14" s="264">
        <v>0</v>
      </c>
      <c r="R14" s="265"/>
    </row>
    <row r="15" spans="3:18" ht="15.75">
      <c r="C15" s="258"/>
      <c r="D15" s="258"/>
      <c r="E15" s="258"/>
      <c r="F15" s="258"/>
      <c r="G15" s="262"/>
      <c r="H15" s="259"/>
      <c r="I15" s="263"/>
      <c r="J15" s="258"/>
      <c r="R15" s="265"/>
    </row>
    <row r="16" spans="3:18" ht="15.75">
      <c r="C16" s="258"/>
      <c r="D16" s="261" t="s">
        <v>16</v>
      </c>
      <c r="E16" s="258"/>
      <c r="F16" s="258"/>
      <c r="G16" s="262"/>
      <c r="H16" s="259"/>
      <c r="I16" s="263"/>
      <c r="J16" s="258"/>
      <c r="R16" s="265"/>
    </row>
    <row r="17" spans="3:18" ht="15.75">
      <c r="C17" s="258">
        <v>2</v>
      </c>
      <c r="D17" s="266" t="s">
        <v>100</v>
      </c>
      <c r="E17" s="258" t="s">
        <v>117</v>
      </c>
      <c r="F17" s="266" t="s">
        <v>17</v>
      </c>
      <c r="G17" s="262">
        <v>1000</v>
      </c>
      <c r="H17" s="259">
        <v>4987.1612595</v>
      </c>
      <c r="I17" s="263">
        <f aca="true" t="shared" si="0" ref="I17:I25">H17/$H$41*100</f>
        <v>14.51175632345266</v>
      </c>
      <c r="J17" s="267">
        <v>3.8</v>
      </c>
      <c r="R17" s="265"/>
    </row>
    <row r="18" spans="3:18" ht="15.75">
      <c r="C18" s="258">
        <v>3</v>
      </c>
      <c r="D18" s="266" t="s">
        <v>18</v>
      </c>
      <c r="E18" s="258" t="s">
        <v>118</v>
      </c>
      <c r="F18" s="266" t="s">
        <v>20</v>
      </c>
      <c r="G18" s="262">
        <v>1000</v>
      </c>
      <c r="H18" s="259">
        <v>4987.1567386</v>
      </c>
      <c r="I18" s="263">
        <f t="shared" si="0"/>
        <v>14.511743168434055</v>
      </c>
      <c r="J18" s="267">
        <v>3.8</v>
      </c>
      <c r="R18" s="265"/>
    </row>
    <row r="19" spans="3:18" ht="15.75">
      <c r="C19" s="258">
        <v>4</v>
      </c>
      <c r="D19" s="266" t="s">
        <v>21</v>
      </c>
      <c r="E19" s="258" t="s">
        <v>22</v>
      </c>
      <c r="F19" s="266" t="s">
        <v>23</v>
      </c>
      <c r="G19" s="262">
        <v>1000</v>
      </c>
      <c r="H19" s="259">
        <v>4986.3170732</v>
      </c>
      <c r="I19" s="263">
        <f t="shared" si="0"/>
        <v>14.509299890776886</v>
      </c>
      <c r="J19" s="267">
        <v>4.05</v>
      </c>
      <c r="R19" s="265"/>
    </row>
    <row r="20" spans="3:18" ht="15.75">
      <c r="C20" s="258">
        <v>5</v>
      </c>
      <c r="D20" s="258" t="s">
        <v>24</v>
      </c>
      <c r="E20" s="258" t="s">
        <v>118</v>
      </c>
      <c r="F20" s="266" t="s">
        <v>25</v>
      </c>
      <c r="G20" s="262">
        <v>1000</v>
      </c>
      <c r="H20" s="259">
        <v>4985.8496504</v>
      </c>
      <c r="I20" s="263">
        <f t="shared" si="0"/>
        <v>14.507939773182793</v>
      </c>
      <c r="J20" s="267">
        <v>4.2</v>
      </c>
      <c r="R20" s="265"/>
    </row>
    <row r="21" spans="3:18" ht="15.75">
      <c r="C21" s="258">
        <v>6</v>
      </c>
      <c r="D21" s="266" t="s">
        <v>419</v>
      </c>
      <c r="E21" s="258" t="s">
        <v>117</v>
      </c>
      <c r="F21" s="266" t="s">
        <v>29</v>
      </c>
      <c r="G21" s="262">
        <v>500</v>
      </c>
      <c r="H21" s="259">
        <v>2493.9346129</v>
      </c>
      <c r="I21" s="263">
        <f t="shared" si="0"/>
        <v>7.256908190022614</v>
      </c>
      <c r="J21" s="267">
        <v>6.5</v>
      </c>
      <c r="R21" s="265"/>
    </row>
    <row r="22" spans="3:18" ht="15.75">
      <c r="C22" s="258">
        <v>7</v>
      </c>
      <c r="D22" s="266" t="s">
        <v>101</v>
      </c>
      <c r="E22" s="258" t="s">
        <v>118</v>
      </c>
      <c r="F22" s="266" t="s">
        <v>27</v>
      </c>
      <c r="G22" s="262">
        <v>500</v>
      </c>
      <c r="H22" s="259">
        <v>2493.1897727</v>
      </c>
      <c r="I22" s="263">
        <f t="shared" si="0"/>
        <v>7.2547408369093125</v>
      </c>
      <c r="J22" s="267">
        <v>3.86</v>
      </c>
      <c r="R22" s="265"/>
    </row>
    <row r="23" spans="3:18" ht="15.75">
      <c r="C23" s="258">
        <v>8</v>
      </c>
      <c r="D23" s="266" t="s">
        <v>419</v>
      </c>
      <c r="E23" s="258" t="s">
        <v>117</v>
      </c>
      <c r="F23" s="266" t="s">
        <v>30</v>
      </c>
      <c r="G23" s="262">
        <v>500</v>
      </c>
      <c r="H23" s="259">
        <v>2489.5768349</v>
      </c>
      <c r="I23" s="263">
        <f t="shared" si="0"/>
        <v>7.244227827556443</v>
      </c>
      <c r="J23" s="267">
        <v>6.2</v>
      </c>
      <c r="R23" s="265"/>
    </row>
    <row r="24" spans="3:18" ht="15.75">
      <c r="C24" s="258">
        <v>9</v>
      </c>
      <c r="D24" s="258" t="s">
        <v>24</v>
      </c>
      <c r="E24" s="258" t="s">
        <v>118</v>
      </c>
      <c r="F24" s="266" t="s">
        <v>31</v>
      </c>
      <c r="G24" s="262">
        <v>390</v>
      </c>
      <c r="H24" s="259">
        <v>1946.6929506</v>
      </c>
      <c r="I24" s="263">
        <f t="shared" si="0"/>
        <v>5.664531838002474</v>
      </c>
      <c r="J24" s="267">
        <v>4.55</v>
      </c>
      <c r="R24" s="265"/>
    </row>
    <row r="25" spans="3:18" ht="15.75">
      <c r="C25" s="258">
        <v>10</v>
      </c>
      <c r="D25" s="266" t="s">
        <v>32</v>
      </c>
      <c r="E25" s="258" t="s">
        <v>119</v>
      </c>
      <c r="F25" s="266" t="s">
        <v>33</v>
      </c>
      <c r="G25" s="262">
        <v>360</v>
      </c>
      <c r="H25" s="259">
        <v>1793.7249</v>
      </c>
      <c r="I25" s="263">
        <f t="shared" si="0"/>
        <v>5.219421892669899</v>
      </c>
      <c r="J25" s="267">
        <v>4.95</v>
      </c>
      <c r="R25" s="265"/>
    </row>
    <row r="26" spans="3:18" ht="15.75">
      <c r="C26" s="258"/>
      <c r="D26" s="266"/>
      <c r="E26" s="258"/>
      <c r="F26" s="266"/>
      <c r="G26" s="262"/>
      <c r="H26" s="259"/>
      <c r="I26" s="263"/>
      <c r="J26" s="258"/>
      <c r="R26" s="265"/>
    </row>
    <row r="27" spans="3:18" ht="15.75">
      <c r="C27" s="258"/>
      <c r="D27" s="266"/>
      <c r="E27" s="258"/>
      <c r="F27" s="266"/>
      <c r="G27" s="262"/>
      <c r="H27" s="259"/>
      <c r="I27" s="260"/>
      <c r="J27" s="258"/>
      <c r="R27" s="265"/>
    </row>
    <row r="28" spans="3:22" ht="15.75">
      <c r="C28" s="258"/>
      <c r="D28" s="268" t="s">
        <v>34</v>
      </c>
      <c r="E28" s="269"/>
      <c r="F28" s="269"/>
      <c r="G28" s="269"/>
      <c r="H28" s="270">
        <f>SUM(H14:H25)</f>
        <v>33695.7206498</v>
      </c>
      <c r="I28" s="271">
        <f>SUM(I14:I25)</f>
        <v>98.048581501464</v>
      </c>
      <c r="J28" s="258"/>
      <c r="R28" s="265"/>
      <c r="S28" s="265"/>
      <c r="T28" s="272"/>
      <c r="V28" s="272"/>
    </row>
    <row r="29" spans="3:10" ht="15.75">
      <c r="C29" s="258"/>
      <c r="D29" s="273"/>
      <c r="E29" s="273"/>
      <c r="F29" s="273"/>
      <c r="G29" s="273"/>
      <c r="H29" s="274"/>
      <c r="I29" s="275"/>
      <c r="J29" s="258"/>
    </row>
    <row r="30" spans="3:12" ht="15.75">
      <c r="C30" s="258"/>
      <c r="D30" s="261" t="s">
        <v>420</v>
      </c>
      <c r="E30" s="258"/>
      <c r="F30" s="258"/>
      <c r="G30" s="258"/>
      <c r="H30" s="259"/>
      <c r="I30" s="260"/>
      <c r="J30" s="258"/>
      <c r="K30" s="247"/>
      <c r="L30" s="248"/>
    </row>
    <row r="31" spans="2:18" ht="15.75">
      <c r="B31" s="230" t="str">
        <f>+$C$6&amp;D31</f>
        <v>IL&amp;FS  Infrastructure Debt Fund Series 1BTriparty Repo</v>
      </c>
      <c r="C31" s="258"/>
      <c r="D31" s="276" t="s">
        <v>421</v>
      </c>
      <c r="E31" s="277"/>
      <c r="F31" s="277"/>
      <c r="G31" s="277"/>
      <c r="H31" s="259">
        <v>660.4124995</v>
      </c>
      <c r="I31" s="263">
        <f>H31/H41*100</f>
        <v>1.9216834521743826</v>
      </c>
      <c r="J31" s="278">
        <v>0.0337</v>
      </c>
      <c r="R31" s="265"/>
    </row>
    <row r="32" spans="3:13" s="235" customFormat="1" ht="15.75">
      <c r="C32" s="276"/>
      <c r="D32" s="268" t="s">
        <v>34</v>
      </c>
      <c r="E32" s="268"/>
      <c r="F32" s="268"/>
      <c r="G32" s="268"/>
      <c r="H32" s="279">
        <f>SUM(H31:H31)</f>
        <v>660.4124995</v>
      </c>
      <c r="I32" s="271">
        <f>I31</f>
        <v>1.9216834521743826</v>
      </c>
      <c r="J32" s="258"/>
      <c r="L32" s="240"/>
      <c r="M32" s="233"/>
    </row>
    <row r="33" spans="3:10" ht="15.75">
      <c r="C33" s="258"/>
      <c r="D33" s="258"/>
      <c r="E33" s="258"/>
      <c r="F33" s="258"/>
      <c r="G33" s="258"/>
      <c r="H33" s="259"/>
      <c r="I33" s="260"/>
      <c r="J33" s="258"/>
    </row>
    <row r="34" spans="2:10" ht="15.75">
      <c r="B34" s="230" t="str">
        <f>+$C$6&amp;D34</f>
        <v>IL&amp;FS  Infrastructure Debt Fund Series 1BTriparty Repo Margin</v>
      </c>
      <c r="C34" s="258"/>
      <c r="D34" s="261" t="s">
        <v>422</v>
      </c>
      <c r="E34" s="258"/>
      <c r="F34" s="258"/>
      <c r="G34" s="280"/>
      <c r="H34" s="259">
        <v>1.7664882999999998</v>
      </c>
      <c r="I34" s="263">
        <f>H34/H41*100</f>
        <v>0.0051401682087176435</v>
      </c>
      <c r="J34" s="258"/>
    </row>
    <row r="35" spans="3:10" ht="15.75">
      <c r="C35" s="258"/>
      <c r="D35" s="268" t="s">
        <v>34</v>
      </c>
      <c r="E35" s="268"/>
      <c r="F35" s="268"/>
      <c r="G35" s="268"/>
      <c r="H35" s="270">
        <f>H34</f>
        <v>1.7664882999999998</v>
      </c>
      <c r="I35" s="271">
        <f>I34</f>
        <v>0.0051401682087176435</v>
      </c>
      <c r="J35" s="258"/>
    </row>
    <row r="36" spans="3:10" ht="15.75">
      <c r="C36" s="258"/>
      <c r="D36" s="258"/>
      <c r="E36" s="258"/>
      <c r="F36" s="258"/>
      <c r="G36" s="258"/>
      <c r="H36" s="259"/>
      <c r="I36" s="260"/>
      <c r="J36" s="258"/>
    </row>
    <row r="37" spans="3:10" ht="15.75">
      <c r="C37" s="258"/>
      <c r="D37" s="261" t="s">
        <v>159</v>
      </c>
      <c r="E37" s="258"/>
      <c r="F37" s="258"/>
      <c r="G37" s="258"/>
      <c r="H37" s="259"/>
      <c r="I37" s="260"/>
      <c r="J37" s="258"/>
    </row>
    <row r="38" spans="3:10" ht="15.75">
      <c r="C38" s="258">
        <v>1</v>
      </c>
      <c r="D38" s="258" t="s">
        <v>37</v>
      </c>
      <c r="E38" s="258"/>
      <c r="F38" s="258"/>
      <c r="G38" s="258"/>
      <c r="H38" s="259">
        <v>-47.2736410000021</v>
      </c>
      <c r="I38" s="263">
        <f>H38/H41*100</f>
        <v>-0.1375579258456123</v>
      </c>
      <c r="J38" s="258"/>
    </row>
    <row r="39" spans="2:10" ht="15.75">
      <c r="B39" s="230" t="str">
        <f>+$C$6&amp;D39</f>
        <v>IL&amp;FS  Infrastructure Debt Fund Series 1BCash &amp; Cash Equivalents</v>
      </c>
      <c r="C39" s="258">
        <v>2</v>
      </c>
      <c r="D39" s="259" t="s">
        <v>36</v>
      </c>
      <c r="E39" s="258"/>
      <c r="F39" s="258"/>
      <c r="G39" s="258"/>
      <c r="H39" s="259">
        <v>55.7259614</v>
      </c>
      <c r="I39" s="263">
        <f>H39/H41*100</f>
        <v>0.16215268178595157</v>
      </c>
      <c r="J39" s="258"/>
    </row>
    <row r="40" spans="3:13" s="235" customFormat="1" ht="15.75">
      <c r="C40" s="276"/>
      <c r="D40" s="268" t="s">
        <v>34</v>
      </c>
      <c r="E40" s="268"/>
      <c r="F40" s="268"/>
      <c r="G40" s="281"/>
      <c r="H40" s="270">
        <v>8.452320399997909</v>
      </c>
      <c r="I40" s="271">
        <f>I38+I39</f>
        <v>0.024594755940339275</v>
      </c>
      <c r="J40" s="258"/>
      <c r="L40" s="240"/>
      <c r="M40" s="233"/>
    </row>
    <row r="41" spans="3:19" s="235" customFormat="1" ht="15.75">
      <c r="C41" s="276"/>
      <c r="D41" s="282" t="s">
        <v>38</v>
      </c>
      <c r="E41" s="282"/>
      <c r="F41" s="282"/>
      <c r="G41" s="282"/>
      <c r="H41" s="283">
        <v>34366.352</v>
      </c>
      <c r="I41" s="284">
        <f>I28+I32+I35+I40</f>
        <v>99.99999987778743</v>
      </c>
      <c r="J41" s="258"/>
      <c r="L41" s="240"/>
      <c r="M41" s="233"/>
      <c r="R41" s="285"/>
      <c r="S41" s="265"/>
    </row>
    <row r="42" spans="3:19" ht="15.75">
      <c r="C42" s="286"/>
      <c r="D42" s="287"/>
      <c r="E42" s="287"/>
      <c r="F42" s="287"/>
      <c r="G42" s="287"/>
      <c r="H42" s="288"/>
      <c r="I42" s="289"/>
      <c r="J42" s="290"/>
      <c r="R42" s="265"/>
      <c r="S42" s="291"/>
    </row>
    <row r="43" spans="3:19" ht="15.75">
      <c r="C43" s="292"/>
      <c r="D43" s="293"/>
      <c r="E43" s="293"/>
      <c r="F43" s="293"/>
      <c r="G43" s="293"/>
      <c r="H43" s="294"/>
      <c r="I43" s="295"/>
      <c r="J43" s="296"/>
      <c r="R43" s="265"/>
      <c r="S43" s="291"/>
    </row>
    <row r="44" spans="3:19" ht="15.75">
      <c r="C44" s="292"/>
      <c r="D44" s="297" t="s">
        <v>423</v>
      </c>
      <c r="E44" s="298"/>
      <c r="F44" s="298"/>
      <c r="G44" s="298"/>
      <c r="H44" s="299"/>
      <c r="I44" s="300"/>
      <c r="J44" s="296"/>
      <c r="R44" s="265"/>
      <c r="S44" s="291"/>
    </row>
    <row r="45" spans="3:19" ht="78.75" customHeight="1">
      <c r="C45" s="292"/>
      <c r="D45" s="301" t="s">
        <v>424</v>
      </c>
      <c r="E45" s="302" t="s">
        <v>425</v>
      </c>
      <c r="F45" s="298"/>
      <c r="G45" s="298"/>
      <c r="H45" s="298"/>
      <c r="I45" s="300"/>
      <c r="J45" s="296"/>
      <c r="R45" s="265"/>
      <c r="S45" s="291"/>
    </row>
    <row r="46" spans="3:19" ht="15.75">
      <c r="C46" s="292"/>
      <c r="D46" s="303" t="s">
        <v>426</v>
      </c>
      <c r="E46" s="298"/>
      <c r="F46" s="298"/>
      <c r="G46" s="298"/>
      <c r="H46" s="298"/>
      <c r="I46" s="300"/>
      <c r="J46" s="296"/>
      <c r="R46" s="265"/>
      <c r="S46" s="291"/>
    </row>
    <row r="47" spans="3:19" ht="15.75">
      <c r="C47" s="292"/>
      <c r="D47" s="304" t="s">
        <v>427</v>
      </c>
      <c r="E47" s="305">
        <v>1594660.3107</v>
      </c>
      <c r="F47" s="298"/>
      <c r="G47" s="298"/>
      <c r="H47" s="298"/>
      <c r="I47" s="300"/>
      <c r="J47" s="296"/>
      <c r="R47" s="265"/>
      <c r="S47" s="291"/>
    </row>
    <row r="48" spans="3:19" ht="15.75">
      <c r="C48" s="292"/>
      <c r="D48" s="304" t="s">
        <v>428</v>
      </c>
      <c r="E48" s="305">
        <v>1594660.3098</v>
      </c>
      <c r="F48" s="298"/>
      <c r="G48" s="298"/>
      <c r="H48" s="298"/>
      <c r="I48" s="300"/>
      <c r="J48" s="296"/>
      <c r="R48" s="265"/>
      <c r="S48" s="291"/>
    </row>
    <row r="49" spans="3:19" ht="15.75">
      <c r="C49" s="292"/>
      <c r="D49" s="303" t="s">
        <v>429</v>
      </c>
      <c r="E49" s="298"/>
      <c r="F49" s="298"/>
      <c r="G49" s="298"/>
      <c r="H49" s="298"/>
      <c r="I49" s="300"/>
      <c r="J49" s="296"/>
      <c r="R49" s="265"/>
      <c r="S49" s="291"/>
    </row>
    <row r="50" spans="3:19" ht="15.75">
      <c r="C50" s="292"/>
      <c r="D50" s="304" t="s">
        <v>427</v>
      </c>
      <c r="E50" s="305">
        <v>1456756.8971</v>
      </c>
      <c r="F50" s="298"/>
      <c r="G50" s="298"/>
      <c r="H50" s="298"/>
      <c r="I50" s="300"/>
      <c r="J50" s="296"/>
      <c r="R50" s="265"/>
      <c r="S50" s="291"/>
    </row>
    <row r="51" spans="3:19" ht="15.75">
      <c r="C51" s="292"/>
      <c r="D51" s="304" t="s">
        <v>428</v>
      </c>
      <c r="E51" s="305">
        <v>1456756.8966</v>
      </c>
      <c r="F51" s="298"/>
      <c r="G51" s="298"/>
      <c r="H51" s="298"/>
      <c r="I51" s="300"/>
      <c r="J51" s="296"/>
      <c r="R51" s="265"/>
      <c r="S51" s="291"/>
    </row>
    <row r="52" spans="3:19" ht="15.75">
      <c r="C52" s="292"/>
      <c r="D52" s="306" t="s">
        <v>430</v>
      </c>
      <c r="E52" s="307" t="s">
        <v>431</v>
      </c>
      <c r="F52" s="298"/>
      <c r="G52" s="298"/>
      <c r="H52" s="298"/>
      <c r="I52" s="300"/>
      <c r="J52" s="296"/>
      <c r="R52" s="265"/>
      <c r="S52" s="291"/>
    </row>
    <row r="53" spans="3:19" ht="15.75">
      <c r="C53" s="292"/>
      <c r="D53" s="306" t="s">
        <v>432</v>
      </c>
      <c r="E53" s="307" t="s">
        <v>431</v>
      </c>
      <c r="F53" s="298"/>
      <c r="G53" s="298"/>
      <c r="H53" s="298"/>
      <c r="I53" s="300"/>
      <c r="J53" s="296"/>
      <c r="R53" s="265"/>
      <c r="S53" s="291"/>
    </row>
    <row r="54" spans="3:19" ht="15.75">
      <c r="C54" s="292"/>
      <c r="D54" s="301" t="s">
        <v>433</v>
      </c>
      <c r="E54" s="307" t="s">
        <v>431</v>
      </c>
      <c r="F54" s="298"/>
      <c r="G54" s="298"/>
      <c r="H54" s="298"/>
      <c r="I54" s="300"/>
      <c r="J54" s="296"/>
      <c r="R54" s="265"/>
      <c r="S54" s="291"/>
    </row>
    <row r="55" spans="3:19" ht="15.75">
      <c r="C55" s="292"/>
      <c r="D55" s="306" t="s">
        <v>434</v>
      </c>
      <c r="E55" s="307" t="s">
        <v>431</v>
      </c>
      <c r="F55" s="298"/>
      <c r="G55" s="298"/>
      <c r="H55" s="298"/>
      <c r="I55" s="300"/>
      <c r="J55" s="296"/>
      <c r="R55" s="265"/>
      <c r="S55" s="291"/>
    </row>
    <row r="56" spans="3:19" ht="15.75">
      <c r="C56" s="292"/>
      <c r="D56" s="306" t="s">
        <v>435</v>
      </c>
      <c r="E56" s="308" t="s">
        <v>436</v>
      </c>
      <c r="F56" s="298"/>
      <c r="G56" s="298"/>
      <c r="H56" s="298"/>
      <c r="I56" s="300"/>
      <c r="J56" s="296"/>
      <c r="R56" s="265"/>
      <c r="S56" s="291"/>
    </row>
    <row r="57" spans="3:19" ht="15.75">
      <c r="C57" s="292"/>
      <c r="D57" s="303" t="s">
        <v>437</v>
      </c>
      <c r="E57" s="298"/>
      <c r="F57" s="298"/>
      <c r="G57" s="298"/>
      <c r="H57" s="298"/>
      <c r="I57" s="300"/>
      <c r="J57" s="296"/>
      <c r="R57" s="265"/>
      <c r="S57" s="291"/>
    </row>
    <row r="58" spans="3:19" ht="15.75">
      <c r="C58" s="292"/>
      <c r="D58" s="309" t="s">
        <v>438</v>
      </c>
      <c r="E58" s="310" t="s">
        <v>439</v>
      </c>
      <c r="F58" s="298"/>
      <c r="G58" s="298"/>
      <c r="H58" s="310" t="s">
        <v>159</v>
      </c>
      <c r="I58" s="311"/>
      <c r="J58" s="296"/>
      <c r="R58" s="265"/>
      <c r="S58" s="291"/>
    </row>
    <row r="59" spans="3:19" ht="15.75">
      <c r="C59" s="292"/>
      <c r="D59" s="312" t="s">
        <v>440</v>
      </c>
      <c r="E59" s="307" t="s">
        <v>431</v>
      </c>
      <c r="F59" s="298"/>
      <c r="G59" s="298"/>
      <c r="H59" s="307" t="s">
        <v>431</v>
      </c>
      <c r="I59" s="313"/>
      <c r="J59" s="296"/>
      <c r="R59" s="265"/>
      <c r="S59" s="291"/>
    </row>
    <row r="60" spans="3:19" ht="15.75">
      <c r="C60" s="292"/>
      <c r="D60" s="314" t="s">
        <v>441</v>
      </c>
      <c r="E60" s="314"/>
      <c r="F60" s="314"/>
      <c r="G60" s="314"/>
      <c r="H60" s="314"/>
      <c r="I60" s="314"/>
      <c r="J60" s="296"/>
      <c r="R60" s="265"/>
      <c r="S60" s="291"/>
    </row>
    <row r="61" spans="3:19" ht="15.75">
      <c r="C61" s="292"/>
      <c r="D61" s="314"/>
      <c r="E61" s="314"/>
      <c r="F61" s="314"/>
      <c r="G61" s="314"/>
      <c r="H61" s="314"/>
      <c r="I61" s="314"/>
      <c r="J61" s="296"/>
      <c r="R61" s="265"/>
      <c r="S61" s="291"/>
    </row>
    <row r="62" spans="3:19" ht="15.75">
      <c r="C62" s="292"/>
      <c r="D62" s="315" t="s">
        <v>442</v>
      </c>
      <c r="E62" s="298"/>
      <c r="F62" s="316"/>
      <c r="G62" s="316"/>
      <c r="H62" s="298"/>
      <c r="I62" s="300"/>
      <c r="J62" s="296"/>
      <c r="R62" s="265"/>
      <c r="S62" s="291"/>
    </row>
    <row r="63" spans="3:19" ht="15.75">
      <c r="C63" s="292"/>
      <c r="D63" s="293"/>
      <c r="E63" s="293"/>
      <c r="F63" s="293"/>
      <c r="G63" s="293"/>
      <c r="H63" s="317"/>
      <c r="I63" s="295"/>
      <c r="J63" s="296"/>
      <c r="R63" s="265"/>
      <c r="S63" s="291"/>
    </row>
    <row r="64" spans="3:19" ht="15.75">
      <c r="C64" s="292"/>
      <c r="D64" s="293"/>
      <c r="E64" s="293"/>
      <c r="F64" s="293"/>
      <c r="G64" s="293"/>
      <c r="H64" s="317"/>
      <c r="I64" s="295"/>
      <c r="J64" s="296"/>
      <c r="R64" s="265"/>
      <c r="S64" s="291"/>
    </row>
    <row r="65" spans="3:10" ht="15.75">
      <c r="C65" s="292"/>
      <c r="D65" s="318" t="s">
        <v>443</v>
      </c>
      <c r="E65" s="233"/>
      <c r="F65" s="233"/>
      <c r="G65" s="233"/>
      <c r="H65" s="319"/>
      <c r="I65" s="300"/>
      <c r="J65" s="320"/>
    </row>
    <row r="66" spans="3:10" ht="15.75">
      <c r="C66" s="292"/>
      <c r="D66" s="233"/>
      <c r="E66" s="233"/>
      <c r="F66" s="233"/>
      <c r="G66" s="233"/>
      <c r="H66" s="319"/>
      <c r="I66" s="300"/>
      <c r="J66" s="320"/>
    </row>
    <row r="67" spans="3:10" ht="34.5" customHeight="1">
      <c r="C67" s="321" t="s">
        <v>113</v>
      </c>
      <c r="D67" s="322" t="s">
        <v>114</v>
      </c>
      <c r="E67" s="323"/>
      <c r="F67" s="323"/>
      <c r="G67" s="323"/>
      <c r="H67" s="323"/>
      <c r="I67" s="324"/>
      <c r="J67" s="325"/>
    </row>
    <row r="68" spans="7:8" ht="15.75" hidden="1">
      <c r="G68" s="230">
        <v>3852457006.35</v>
      </c>
      <c r="H68" s="265">
        <v>38524.570063499996</v>
      </c>
    </row>
    <row r="69" ht="15.75" hidden="1">
      <c r="H69" s="265">
        <v>3396.884850500006</v>
      </c>
    </row>
  </sheetData>
  <sheetProtection/>
  <mergeCells count="12">
    <mergeCell ref="D60:I61"/>
    <mergeCell ref="D67:I67"/>
    <mergeCell ref="C6:I6"/>
    <mergeCell ref="J6:J7"/>
    <mergeCell ref="C7:I7"/>
    <mergeCell ref="C8:I8"/>
    <mergeCell ref="C10:C11"/>
    <mergeCell ref="D10:D11"/>
    <mergeCell ref="E10:E11"/>
    <mergeCell ref="G10:G11"/>
    <mergeCell ref="I10:I11"/>
    <mergeCell ref="J10:J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Q81"/>
  <sheetViews>
    <sheetView zoomScalePageLayoutView="0" workbookViewId="0" topLeftCell="C1">
      <selection activeCell="C1" sqref="C1"/>
    </sheetView>
  </sheetViews>
  <sheetFormatPr defaultColWidth="9.140625" defaultRowHeight="15"/>
  <cols>
    <col min="1" max="2" width="13.00390625" style="235" hidden="1" customWidth="1"/>
    <col min="3" max="3" width="7.57421875" style="235" customWidth="1"/>
    <col min="4" max="4" width="71.140625" style="235" customWidth="1"/>
    <col min="5" max="5" width="25.7109375" style="235" customWidth="1"/>
    <col min="6" max="6" width="16.28125" style="235" customWidth="1"/>
    <col min="7" max="7" width="20.00390625" style="235" bestFit="1" customWidth="1"/>
    <col min="8" max="8" width="17.8515625" style="235" customWidth="1"/>
    <col min="9" max="10" width="14.7109375" style="235" customWidth="1"/>
    <col min="11" max="11" width="21.00390625" style="235" hidden="1" customWidth="1"/>
    <col min="12" max="12" width="9.140625" style="240" hidden="1" customWidth="1"/>
    <col min="13" max="13" width="15.140625" style="233" customWidth="1"/>
    <col min="14" max="14" width="23.421875" style="235" bestFit="1" customWidth="1"/>
    <col min="15" max="16" width="9.28125" style="235" bestFit="1" customWidth="1"/>
    <col min="17" max="16384" width="9.140625" style="235" customWidth="1"/>
  </cols>
  <sheetData>
    <row r="1" spans="3:10" ht="15.75">
      <c r="C1" s="326"/>
      <c r="D1" s="327"/>
      <c r="E1" s="327"/>
      <c r="F1" s="327"/>
      <c r="G1" s="328"/>
      <c r="H1" s="327"/>
      <c r="I1" s="327"/>
      <c r="J1" s="329"/>
    </row>
    <row r="2" spans="3:10" ht="15.75">
      <c r="C2" s="330"/>
      <c r="D2" s="331"/>
      <c r="E2" s="331"/>
      <c r="F2" s="331"/>
      <c r="G2" s="332"/>
      <c r="H2" s="331"/>
      <c r="I2" s="331"/>
      <c r="J2" s="333"/>
    </row>
    <row r="3" spans="3:10" ht="15.75">
      <c r="C3" s="330"/>
      <c r="D3" s="331"/>
      <c r="E3" s="331"/>
      <c r="F3" s="331"/>
      <c r="G3" s="332"/>
      <c r="H3" s="331"/>
      <c r="I3" s="331"/>
      <c r="J3" s="333"/>
    </row>
    <row r="4" spans="3:10" ht="15.75">
      <c r="C4" s="330"/>
      <c r="D4" s="331"/>
      <c r="E4" s="331"/>
      <c r="F4" s="331"/>
      <c r="G4" s="332"/>
      <c r="H4" s="331"/>
      <c r="I4" s="331"/>
      <c r="J4" s="333"/>
    </row>
    <row r="5" spans="3:10" ht="15.75">
      <c r="C5" s="292" t="s">
        <v>411</v>
      </c>
      <c r="D5" s="331"/>
      <c r="E5" s="331"/>
      <c r="F5" s="331"/>
      <c r="G5" s="332"/>
      <c r="H5" s="331"/>
      <c r="I5" s="331"/>
      <c r="J5" s="333"/>
    </row>
    <row r="6" spans="3:10" ht="15.75" customHeight="1">
      <c r="C6" s="334" t="s">
        <v>444</v>
      </c>
      <c r="D6" s="335"/>
      <c r="E6" s="335"/>
      <c r="F6" s="335"/>
      <c r="G6" s="335"/>
      <c r="H6" s="335"/>
      <c r="I6" s="336"/>
      <c r="J6" s="337"/>
    </row>
    <row r="7" spans="3:10" ht="15.75" customHeight="1">
      <c r="C7" s="241" t="s">
        <v>413</v>
      </c>
      <c r="D7" s="242"/>
      <c r="E7" s="242"/>
      <c r="F7" s="242"/>
      <c r="G7" s="242"/>
      <c r="H7" s="242"/>
      <c r="I7" s="243"/>
      <c r="J7" s="337"/>
    </row>
    <row r="8" spans="3:12" ht="15.75">
      <c r="C8" s="244" t="s">
        <v>414</v>
      </c>
      <c r="D8" s="245"/>
      <c r="E8" s="245"/>
      <c r="F8" s="245"/>
      <c r="G8" s="245"/>
      <c r="H8" s="245"/>
      <c r="I8" s="246"/>
      <c r="J8" s="320"/>
      <c r="K8" s="338"/>
      <c r="L8" s="339"/>
    </row>
    <row r="9" spans="3:12" ht="15.75">
      <c r="C9" s="249"/>
      <c r="D9" s="250"/>
      <c r="E9" s="250"/>
      <c r="F9" s="250"/>
      <c r="G9" s="250"/>
      <c r="H9" s="250"/>
      <c r="I9" s="340"/>
      <c r="J9" s="340"/>
      <c r="K9" s="338"/>
      <c r="L9" s="339"/>
    </row>
    <row r="10" spans="3:13" ht="15.75">
      <c r="C10" s="252" t="s">
        <v>0</v>
      </c>
      <c r="D10" s="253" t="s">
        <v>380</v>
      </c>
      <c r="E10" s="253" t="s">
        <v>415</v>
      </c>
      <c r="F10" s="254" t="s">
        <v>3</v>
      </c>
      <c r="G10" s="253" t="s">
        <v>4</v>
      </c>
      <c r="H10" s="255" t="s">
        <v>381</v>
      </c>
      <c r="I10" s="341" t="s">
        <v>382</v>
      </c>
      <c r="J10" s="341" t="s">
        <v>7</v>
      </c>
      <c r="K10" s="256"/>
      <c r="M10" s="257"/>
    </row>
    <row r="11" spans="3:13" ht="15.75">
      <c r="C11" s="252"/>
      <c r="D11" s="253"/>
      <c r="E11" s="253"/>
      <c r="F11" s="254"/>
      <c r="G11" s="253"/>
      <c r="H11" s="255" t="s">
        <v>416</v>
      </c>
      <c r="I11" s="341"/>
      <c r="J11" s="341"/>
      <c r="K11" s="256"/>
      <c r="M11" s="257"/>
    </row>
    <row r="12" spans="3:12" s="233" customFormat="1" ht="15.75">
      <c r="C12" s="258"/>
      <c r="D12" s="258"/>
      <c r="E12" s="258"/>
      <c r="F12" s="258"/>
      <c r="G12" s="258"/>
      <c r="H12" s="259"/>
      <c r="I12" s="260"/>
      <c r="J12" s="260"/>
      <c r="K12" s="235"/>
      <c r="L12" s="240"/>
    </row>
    <row r="13" spans="3:12" s="233" customFormat="1" ht="15.75">
      <c r="C13" s="258"/>
      <c r="D13" s="261" t="s">
        <v>417</v>
      </c>
      <c r="E13" s="258"/>
      <c r="F13" s="258"/>
      <c r="G13" s="258"/>
      <c r="H13" s="259"/>
      <c r="I13" s="260"/>
      <c r="J13" s="260"/>
      <c r="K13" s="235"/>
      <c r="L13" s="240"/>
    </row>
    <row r="14" spans="1:12" s="233" customFormat="1" ht="15.75">
      <c r="A14" s="233" t="str">
        <f aca="true" t="shared" si="0" ref="A14:A25">+$C$6&amp;D14</f>
        <v>IL&amp;FS  Infrastructure Debt Fund Series 1CBhilwara Green Energy Ltd</v>
      </c>
      <c r="C14" s="258">
        <v>1</v>
      </c>
      <c r="D14" s="258" t="s">
        <v>39</v>
      </c>
      <c r="E14" s="258" t="s">
        <v>40</v>
      </c>
      <c r="F14" s="258" t="s">
        <v>41</v>
      </c>
      <c r="G14" s="262">
        <v>458496</v>
      </c>
      <c r="H14" s="259">
        <v>4584.96</v>
      </c>
      <c r="I14" s="263">
        <f>H14/$H$53*100</f>
        <v>11.220316070618374</v>
      </c>
      <c r="J14" s="264">
        <v>11.75</v>
      </c>
      <c r="K14" s="230"/>
      <c r="L14" s="234"/>
    </row>
    <row r="15" spans="1:12" s="233" customFormat="1" ht="15.75">
      <c r="A15" s="233" t="str">
        <f t="shared" si="0"/>
        <v>IL&amp;FS  Infrastructure Debt Fund Series 1CIL&amp;FS Wind Energy Ltd</v>
      </c>
      <c r="C15" s="258">
        <v>2</v>
      </c>
      <c r="D15" s="258" t="s">
        <v>9</v>
      </c>
      <c r="E15" s="258" t="s">
        <v>10</v>
      </c>
      <c r="F15" s="258" t="s">
        <v>42</v>
      </c>
      <c r="G15" s="262">
        <v>299</v>
      </c>
      <c r="H15" s="259">
        <v>3785.5147012</v>
      </c>
      <c r="I15" s="263">
        <f>H15/$H$53*100</f>
        <v>9.263913193885328</v>
      </c>
      <c r="J15" s="264">
        <v>0</v>
      </c>
      <c r="K15" s="230"/>
      <c r="L15" s="234"/>
    </row>
    <row r="16" spans="1:12" s="233" customFormat="1" ht="15.75">
      <c r="A16" s="233" t="str">
        <f t="shared" si="0"/>
        <v>IL&amp;FS  Infrastructure Debt Fund Series 1CShrem Tollway Pvt Ltd</v>
      </c>
      <c r="C16" s="258">
        <v>3</v>
      </c>
      <c r="D16" s="258" t="s">
        <v>12</v>
      </c>
      <c r="E16" s="258" t="s">
        <v>13</v>
      </c>
      <c r="F16" s="258" t="s">
        <v>43</v>
      </c>
      <c r="G16" s="262">
        <v>200</v>
      </c>
      <c r="H16" s="259">
        <v>2000</v>
      </c>
      <c r="I16" s="263">
        <f>H16/$H$53*100</f>
        <v>4.894400854366614</v>
      </c>
      <c r="J16" s="264">
        <v>14.25</v>
      </c>
      <c r="K16" s="230"/>
      <c r="L16" s="234"/>
    </row>
    <row r="17" spans="3:12" s="233" customFormat="1" ht="15.75">
      <c r="C17" s="258"/>
      <c r="D17" s="258"/>
      <c r="E17" s="258"/>
      <c r="F17" s="258"/>
      <c r="G17" s="262"/>
      <c r="H17" s="259"/>
      <c r="I17" s="263"/>
      <c r="J17" s="263"/>
      <c r="K17" s="230"/>
      <c r="L17" s="234"/>
    </row>
    <row r="18" spans="1:12" s="233" customFormat="1" ht="15.75">
      <c r="A18" s="233" t="str">
        <f t="shared" si="0"/>
        <v>IL&amp;FS  Infrastructure Debt Fund Series 1C</v>
      </c>
      <c r="C18" s="258"/>
      <c r="D18" s="258"/>
      <c r="E18" s="258"/>
      <c r="F18" s="258"/>
      <c r="G18" s="262"/>
      <c r="H18" s="259"/>
      <c r="I18" s="263"/>
      <c r="J18" s="263"/>
      <c r="K18" s="230"/>
      <c r="L18" s="234"/>
    </row>
    <row r="19" spans="1:12" s="233" customFormat="1" ht="15.75">
      <c r="A19" s="233" t="str">
        <f t="shared" si="0"/>
        <v>IL&amp;FS  Infrastructure Debt Fund Series 1CDebt Instrument-Privately Placed-Unlisted</v>
      </c>
      <c r="C19" s="258"/>
      <c r="D19" s="261" t="s">
        <v>15</v>
      </c>
      <c r="E19" s="258"/>
      <c r="F19" s="258"/>
      <c r="G19" s="280"/>
      <c r="H19" s="259"/>
      <c r="I19" s="263"/>
      <c r="J19" s="263"/>
      <c r="K19" s="230"/>
      <c r="L19" s="234"/>
    </row>
    <row r="20" spans="3:12" s="233" customFormat="1" ht="15.75">
      <c r="C20" s="258">
        <v>4</v>
      </c>
      <c r="D20" s="258" t="s">
        <v>44</v>
      </c>
      <c r="E20" s="258" t="s">
        <v>105</v>
      </c>
      <c r="F20" s="258" t="s">
        <v>45</v>
      </c>
      <c r="G20" s="262">
        <v>650</v>
      </c>
      <c r="H20" s="259">
        <v>5800</v>
      </c>
      <c r="I20" s="263">
        <f aca="true" t="shared" si="1" ref="I20:I26">H20/$H$53*100</f>
        <v>14.19376247766318</v>
      </c>
      <c r="J20" s="264">
        <v>9.09</v>
      </c>
      <c r="K20" s="230"/>
      <c r="L20" s="234"/>
    </row>
    <row r="21" spans="1:12" s="233" customFormat="1" ht="15.75">
      <c r="A21" s="233" t="str">
        <f t="shared" si="0"/>
        <v>IL&amp;FS  Infrastructure Debt Fund Series 1CAbhitech Developers Private Ltd</v>
      </c>
      <c r="C21" s="258">
        <v>5</v>
      </c>
      <c r="D21" s="258" t="s">
        <v>46</v>
      </c>
      <c r="E21" s="258" t="s">
        <v>99</v>
      </c>
      <c r="F21" s="258" t="s">
        <v>47</v>
      </c>
      <c r="G21" s="262">
        <v>327000</v>
      </c>
      <c r="H21" s="259">
        <v>3270</v>
      </c>
      <c r="I21" s="263">
        <f t="shared" si="1"/>
        <v>8.002345396889412</v>
      </c>
      <c r="J21" s="264">
        <v>14.57</v>
      </c>
      <c r="K21" s="230"/>
      <c r="L21" s="234"/>
    </row>
    <row r="22" spans="1:12" s="233" customFormat="1" ht="15.75">
      <c r="A22" s="233" t="str">
        <f t="shared" si="0"/>
        <v>IL&amp;FS  Infrastructure Debt Fund Series 1CBhilangana Hydro Power Ltd</v>
      </c>
      <c r="C22" s="258">
        <v>6</v>
      </c>
      <c r="D22" s="258" t="s">
        <v>48</v>
      </c>
      <c r="E22" s="258" t="s">
        <v>49</v>
      </c>
      <c r="F22" s="258" t="s">
        <v>50</v>
      </c>
      <c r="G22" s="262">
        <v>261</v>
      </c>
      <c r="H22" s="259">
        <v>2610</v>
      </c>
      <c r="I22" s="263">
        <f t="shared" si="1"/>
        <v>6.387193114948431</v>
      </c>
      <c r="J22" s="264">
        <v>9.09</v>
      </c>
      <c r="K22" s="230"/>
      <c r="L22" s="234"/>
    </row>
    <row r="23" spans="1:12" s="233" customFormat="1" ht="15.75">
      <c r="A23" s="233" t="str">
        <f t="shared" si="0"/>
        <v>IL&amp;FS  Infrastructure Debt Fund Series 1CAMRI Hospitals Ltd</v>
      </c>
      <c r="C23" s="258">
        <v>7</v>
      </c>
      <c r="D23" s="266" t="s">
        <v>51</v>
      </c>
      <c r="E23" s="258" t="s">
        <v>52</v>
      </c>
      <c r="F23" s="258" t="s">
        <v>53</v>
      </c>
      <c r="G23" s="262">
        <v>120</v>
      </c>
      <c r="H23" s="259">
        <v>1198.43648</v>
      </c>
      <c r="I23" s="263">
        <f t="shared" si="1"/>
        <v>2.9328142658080587</v>
      </c>
      <c r="J23" s="264">
        <v>10.8</v>
      </c>
      <c r="K23" s="230"/>
      <c r="L23" s="234"/>
    </row>
    <row r="24" spans="1:12" s="233" customFormat="1" ht="15.75">
      <c r="A24" s="233" t="str">
        <f t="shared" si="0"/>
        <v>IL&amp;FS  Infrastructure Debt Fund Series 1CBhilangana Hydro Power Ltd</v>
      </c>
      <c r="C24" s="258">
        <v>8</v>
      </c>
      <c r="D24" s="258" t="s">
        <v>48</v>
      </c>
      <c r="E24" s="258" t="s">
        <v>49</v>
      </c>
      <c r="F24" s="258" t="s">
        <v>54</v>
      </c>
      <c r="G24" s="262">
        <v>75</v>
      </c>
      <c r="H24" s="259">
        <v>750</v>
      </c>
      <c r="I24" s="263">
        <f t="shared" si="1"/>
        <v>1.83540032038748</v>
      </c>
      <c r="J24" s="264">
        <v>9.09</v>
      </c>
      <c r="K24" s="230"/>
      <c r="L24" s="234"/>
    </row>
    <row r="25" spans="1:12" s="233" customFormat="1" ht="15.75">
      <c r="A25" s="233" t="str">
        <f t="shared" si="0"/>
        <v>IL&amp;FS  Infrastructure Debt Fund Series 1CBhilangana Hydro Power Ltd</v>
      </c>
      <c r="C25" s="258">
        <v>9</v>
      </c>
      <c r="D25" s="258" t="s">
        <v>48</v>
      </c>
      <c r="E25" s="258" t="s">
        <v>49</v>
      </c>
      <c r="F25" s="258" t="s">
        <v>55</v>
      </c>
      <c r="G25" s="262">
        <v>47</v>
      </c>
      <c r="H25" s="259">
        <v>470</v>
      </c>
      <c r="I25" s="263">
        <f t="shared" si="1"/>
        <v>1.1501842007761542</v>
      </c>
      <c r="J25" s="264">
        <v>9.09</v>
      </c>
      <c r="K25" s="230"/>
      <c r="L25" s="234"/>
    </row>
    <row r="26" spans="1:12" s="233" customFormat="1" ht="15.75">
      <c r="A26" s="233" t="str">
        <f>+$C$6&amp;D26</f>
        <v>IL&amp;FS  Infrastructure Debt Fund Series 1CTime Technoplast Ltd</v>
      </c>
      <c r="C26" s="258">
        <v>10</v>
      </c>
      <c r="D26" s="266" t="s">
        <v>56</v>
      </c>
      <c r="E26" s="258" t="s">
        <v>57</v>
      </c>
      <c r="F26" s="266" t="s">
        <v>58</v>
      </c>
      <c r="G26" s="262">
        <v>24151</v>
      </c>
      <c r="H26" s="259">
        <v>241.51</v>
      </c>
      <c r="I26" s="263">
        <f t="shared" si="1"/>
        <v>0.5910233751690405</v>
      </c>
      <c r="J26" s="264">
        <v>10.5</v>
      </c>
      <c r="K26" s="230"/>
      <c r="L26" s="234"/>
    </row>
    <row r="27" spans="3:12" s="233" customFormat="1" ht="15.75">
      <c r="C27" s="258"/>
      <c r="D27" s="266"/>
      <c r="E27" s="258"/>
      <c r="F27" s="266"/>
      <c r="G27" s="262"/>
      <c r="H27" s="259"/>
      <c r="I27" s="263"/>
      <c r="J27" s="263"/>
      <c r="K27" s="230"/>
      <c r="L27" s="234"/>
    </row>
    <row r="28" spans="3:12" s="233" customFormat="1" ht="15.75">
      <c r="C28" s="258"/>
      <c r="D28" s="342" t="s">
        <v>16</v>
      </c>
      <c r="E28" s="258"/>
      <c r="F28" s="266"/>
      <c r="G28" s="262"/>
      <c r="H28" s="259"/>
      <c r="I28" s="263"/>
      <c r="J28" s="263"/>
      <c r="K28" s="230"/>
      <c r="L28" s="234"/>
    </row>
    <row r="29" spans="3:12" s="233" customFormat="1" ht="15.75">
      <c r="C29" s="258">
        <v>11</v>
      </c>
      <c r="D29" s="266" t="s">
        <v>59</v>
      </c>
      <c r="E29" s="258" t="s">
        <v>118</v>
      </c>
      <c r="F29" s="266" t="s">
        <v>60</v>
      </c>
      <c r="G29" s="262">
        <v>628</v>
      </c>
      <c r="H29" s="259">
        <v>3101.3919087</v>
      </c>
      <c r="I29" s="263">
        <f aca="true" t="shared" si="2" ref="I29:I37">H29/$H$53*100</f>
        <v>7.589727603833491</v>
      </c>
      <c r="J29" s="267">
        <v>4.35</v>
      </c>
      <c r="K29" s="230"/>
      <c r="L29" s="234"/>
    </row>
    <row r="30" spans="3:12" s="233" customFormat="1" ht="15.75">
      <c r="C30" s="258">
        <v>12</v>
      </c>
      <c r="D30" s="266" t="s">
        <v>61</v>
      </c>
      <c r="E30" s="258" t="s">
        <v>118</v>
      </c>
      <c r="F30" s="266" t="s">
        <v>62</v>
      </c>
      <c r="G30" s="262">
        <v>500</v>
      </c>
      <c r="H30" s="259">
        <v>2469.000625</v>
      </c>
      <c r="I30" s="263">
        <f t="shared" si="2"/>
        <v>6.042139384215852</v>
      </c>
      <c r="J30" s="267">
        <v>4.19</v>
      </c>
      <c r="K30" s="230"/>
      <c r="L30" s="234"/>
    </row>
    <row r="31" spans="3:12" s="233" customFormat="1" ht="15.75">
      <c r="C31" s="258">
        <v>13</v>
      </c>
      <c r="D31" s="266" t="s">
        <v>63</v>
      </c>
      <c r="E31" s="258" t="s">
        <v>118</v>
      </c>
      <c r="F31" s="266" t="s">
        <v>64</v>
      </c>
      <c r="G31" s="262">
        <v>324</v>
      </c>
      <c r="H31" s="259">
        <v>1615.489252</v>
      </c>
      <c r="I31" s="263">
        <f t="shared" si="2"/>
        <v>3.9534259876044406</v>
      </c>
      <c r="J31" s="267">
        <v>3.95</v>
      </c>
      <c r="K31" s="230"/>
      <c r="L31" s="234"/>
    </row>
    <row r="32" spans="3:12" s="233" customFormat="1" ht="15.75">
      <c r="C32" s="258">
        <v>14</v>
      </c>
      <c r="D32" s="266" t="s">
        <v>59</v>
      </c>
      <c r="E32" s="258" t="s">
        <v>118</v>
      </c>
      <c r="F32" s="266" t="s">
        <v>104</v>
      </c>
      <c r="G32" s="262">
        <v>323</v>
      </c>
      <c r="H32" s="259">
        <v>1587.7830971</v>
      </c>
      <c r="I32" s="263">
        <f t="shared" si="2"/>
        <v>3.8856234734975543</v>
      </c>
      <c r="J32" s="267">
        <v>4.3</v>
      </c>
      <c r="K32" s="230"/>
      <c r="L32" s="234"/>
    </row>
    <row r="33" spans="3:12" s="233" customFormat="1" ht="15.75">
      <c r="C33" s="258">
        <v>15</v>
      </c>
      <c r="D33" s="266" t="s">
        <v>24</v>
      </c>
      <c r="E33" s="258" t="s">
        <v>118</v>
      </c>
      <c r="F33" s="266" t="s">
        <v>31</v>
      </c>
      <c r="G33" s="262">
        <v>213</v>
      </c>
      <c r="H33" s="259">
        <v>1063.1938423</v>
      </c>
      <c r="I33" s="263">
        <f t="shared" si="2"/>
        <v>2.601848425055221</v>
      </c>
      <c r="J33" s="267">
        <v>4.55</v>
      </c>
      <c r="K33" s="230"/>
      <c r="L33" s="234"/>
    </row>
    <row r="34" spans="3:12" s="233" customFormat="1" ht="15.75">
      <c r="C34" s="258">
        <v>16</v>
      </c>
      <c r="D34" s="266" t="s">
        <v>32</v>
      </c>
      <c r="E34" s="258" t="s">
        <v>118</v>
      </c>
      <c r="F34" s="266" t="s">
        <v>65</v>
      </c>
      <c r="G34" s="262">
        <v>162</v>
      </c>
      <c r="H34" s="259">
        <v>803.8380509</v>
      </c>
      <c r="I34" s="263">
        <f t="shared" si="2"/>
        <v>1.9671528215486769</v>
      </c>
      <c r="J34" s="267">
        <v>4.95</v>
      </c>
      <c r="K34" s="230"/>
      <c r="L34" s="234"/>
    </row>
    <row r="35" spans="3:12" s="233" customFormat="1" ht="15.75">
      <c r="C35" s="258">
        <v>17</v>
      </c>
      <c r="D35" s="258" t="s">
        <v>101</v>
      </c>
      <c r="E35" s="258" t="s">
        <v>118</v>
      </c>
      <c r="F35" s="266" t="s">
        <v>66</v>
      </c>
      <c r="G35" s="262">
        <v>162</v>
      </c>
      <c r="H35" s="259">
        <v>800.7561318</v>
      </c>
      <c r="I35" s="263">
        <f t="shared" si="2"/>
        <v>1.9596107478106126</v>
      </c>
      <c r="J35" s="267">
        <v>4.16</v>
      </c>
      <c r="K35" s="230"/>
      <c r="L35" s="234"/>
    </row>
    <row r="36" spans="3:12" s="233" customFormat="1" ht="15.75">
      <c r="C36" s="258">
        <v>18</v>
      </c>
      <c r="D36" s="266" t="s">
        <v>67</v>
      </c>
      <c r="E36" s="258" t="s">
        <v>117</v>
      </c>
      <c r="F36" s="266" t="s">
        <v>68</v>
      </c>
      <c r="G36" s="262">
        <v>162</v>
      </c>
      <c r="H36" s="259">
        <v>800.28015</v>
      </c>
      <c r="I36" s="263">
        <f t="shared" si="2"/>
        <v>1.9584459249463209</v>
      </c>
      <c r="J36" s="267">
        <v>4.25</v>
      </c>
      <c r="K36" s="230"/>
      <c r="L36" s="234"/>
    </row>
    <row r="37" spans="3:12" s="233" customFormat="1" ht="15.75">
      <c r="C37" s="258">
        <v>19</v>
      </c>
      <c r="D37" s="266" t="s">
        <v>32</v>
      </c>
      <c r="E37" s="258" t="s">
        <v>119</v>
      </c>
      <c r="F37" s="266" t="s">
        <v>33</v>
      </c>
      <c r="G37" s="262">
        <v>45</v>
      </c>
      <c r="H37" s="259">
        <v>224.2156125</v>
      </c>
      <c r="I37" s="263">
        <f t="shared" si="2"/>
        <v>0.5487005426911667</v>
      </c>
      <c r="J37" s="267">
        <v>4.95</v>
      </c>
      <c r="K37" s="230"/>
      <c r="L37" s="234"/>
    </row>
    <row r="38" spans="3:12" s="233" customFormat="1" ht="15.75">
      <c r="C38" s="258"/>
      <c r="D38" s="266"/>
      <c r="E38" s="258"/>
      <c r="F38" s="266"/>
      <c r="G38" s="262"/>
      <c r="H38" s="259"/>
      <c r="I38" s="263"/>
      <c r="J38" s="263"/>
      <c r="K38" s="230"/>
      <c r="L38" s="234"/>
    </row>
    <row r="39" spans="3:12" s="233" customFormat="1" ht="15.75">
      <c r="C39" s="258"/>
      <c r="D39" s="266"/>
      <c r="E39" s="258"/>
      <c r="F39" s="266"/>
      <c r="G39" s="262"/>
      <c r="H39" s="259"/>
      <c r="I39" s="260"/>
      <c r="J39" s="260"/>
      <c r="K39" s="230"/>
      <c r="L39" s="234"/>
    </row>
    <row r="40" spans="3:17" s="233" customFormat="1" ht="15.75">
      <c r="C40" s="276"/>
      <c r="D40" s="268" t="s">
        <v>34</v>
      </c>
      <c r="E40" s="268"/>
      <c r="F40" s="268"/>
      <c r="G40" s="268"/>
      <c r="H40" s="270">
        <f>SUM(H14:H37)</f>
        <v>37176.36985149999</v>
      </c>
      <c r="I40" s="271">
        <f>SUM(I14:I37)</f>
        <v>90.97802818171542</v>
      </c>
      <c r="J40" s="271"/>
      <c r="K40" s="235"/>
      <c r="L40" s="240"/>
      <c r="M40" s="319"/>
      <c r="N40" s="319"/>
      <c r="O40" s="343"/>
      <c r="P40" s="343"/>
      <c r="Q40" s="343"/>
    </row>
    <row r="41" spans="3:12" s="233" customFormat="1" ht="15.75">
      <c r="C41" s="276"/>
      <c r="D41" s="273"/>
      <c r="E41" s="273"/>
      <c r="F41" s="273"/>
      <c r="G41" s="273"/>
      <c r="H41" s="274"/>
      <c r="I41" s="344"/>
      <c r="J41" s="344"/>
      <c r="K41" s="235"/>
      <c r="L41" s="240"/>
    </row>
    <row r="42" spans="3:12" ht="15.75">
      <c r="C42" s="276"/>
      <c r="D42" s="261" t="s">
        <v>420</v>
      </c>
      <c r="E42" s="276"/>
      <c r="F42" s="276"/>
      <c r="G42" s="276"/>
      <c r="H42" s="345"/>
      <c r="I42" s="346"/>
      <c r="J42" s="346"/>
      <c r="K42" s="338" t="s">
        <v>445</v>
      </c>
      <c r="L42" s="339" t="s">
        <v>446</v>
      </c>
    </row>
    <row r="43" spans="2:12" ht="15.75">
      <c r="B43" s="235" t="str">
        <f>+$C$6&amp;D43</f>
        <v>IL&amp;FS  Infrastructure Debt Fund Series 1CTriparty Repo</v>
      </c>
      <c r="C43" s="276"/>
      <c r="D43" s="276" t="s">
        <v>421</v>
      </c>
      <c r="E43" s="347"/>
      <c r="F43" s="347"/>
      <c r="G43" s="347"/>
      <c r="H43" s="345">
        <v>3539.8596609</v>
      </c>
      <c r="I43" s="263">
        <f>H43/H53*100</f>
        <v>8.662746074323435</v>
      </c>
      <c r="J43" s="348">
        <v>0.0337</v>
      </c>
      <c r="K43" s="235" t="s">
        <v>447</v>
      </c>
      <c r="L43" s="240">
        <v>0.4026</v>
      </c>
    </row>
    <row r="44" spans="3:10" ht="15.75">
      <c r="C44" s="276"/>
      <c r="D44" s="268" t="s">
        <v>34</v>
      </c>
      <c r="E44" s="268"/>
      <c r="F44" s="268"/>
      <c r="G44" s="268"/>
      <c r="H44" s="279">
        <f>SUM(H43:H43)</f>
        <v>3539.8596609</v>
      </c>
      <c r="I44" s="271">
        <f>I43</f>
        <v>8.662746074323435</v>
      </c>
      <c r="J44" s="271"/>
    </row>
    <row r="45" spans="3:12" s="233" customFormat="1" ht="15.75">
      <c r="C45" s="276"/>
      <c r="D45" s="276"/>
      <c r="E45" s="276"/>
      <c r="F45" s="276"/>
      <c r="G45" s="276"/>
      <c r="H45" s="345"/>
      <c r="I45" s="346"/>
      <c r="J45" s="346"/>
      <c r="K45" s="235"/>
      <c r="L45" s="240"/>
    </row>
    <row r="46" spans="2:12" s="233" customFormat="1" ht="15.75">
      <c r="B46" s="235" t="str">
        <f>+$C$6&amp;D46</f>
        <v>IL&amp;FS  Infrastructure Debt Fund Series 1CTriparty Repo Margin</v>
      </c>
      <c r="C46" s="258"/>
      <c r="D46" s="261" t="s">
        <v>422</v>
      </c>
      <c r="E46" s="258"/>
      <c r="F46" s="258"/>
      <c r="G46" s="280"/>
      <c r="H46" s="345">
        <v>28.8664552</v>
      </c>
      <c r="I46" s="263">
        <f>H46/H53*100</f>
        <v>0.07064200149670778</v>
      </c>
      <c r="J46" s="263"/>
      <c r="K46" s="230"/>
      <c r="L46" s="234"/>
    </row>
    <row r="47" spans="3:12" s="233" customFormat="1" ht="15.75">
      <c r="C47" s="276"/>
      <c r="D47" s="268" t="s">
        <v>34</v>
      </c>
      <c r="E47" s="268"/>
      <c r="F47" s="268"/>
      <c r="G47" s="349"/>
      <c r="H47" s="270">
        <f>H46</f>
        <v>28.8664552</v>
      </c>
      <c r="I47" s="271">
        <f>I46</f>
        <v>0.07064200149670778</v>
      </c>
      <c r="J47" s="271"/>
      <c r="K47" s="235"/>
      <c r="L47" s="240"/>
    </row>
    <row r="48" spans="3:12" s="233" customFormat="1" ht="15.75">
      <c r="C48" s="276"/>
      <c r="D48" s="276"/>
      <c r="E48" s="276"/>
      <c r="F48" s="276"/>
      <c r="G48" s="276"/>
      <c r="H48" s="345"/>
      <c r="I48" s="346"/>
      <c r="J48" s="346"/>
      <c r="K48" s="235"/>
      <c r="L48" s="240"/>
    </row>
    <row r="49" spans="3:12" s="233" customFormat="1" ht="15.75">
      <c r="C49" s="276"/>
      <c r="D49" s="261" t="s">
        <v>159</v>
      </c>
      <c r="E49" s="276"/>
      <c r="F49" s="276"/>
      <c r="G49" s="276"/>
      <c r="H49" s="345"/>
      <c r="I49" s="346"/>
      <c r="J49" s="346"/>
      <c r="K49" s="235"/>
      <c r="L49" s="240"/>
    </row>
    <row r="50" spans="3:10" ht="15.75">
      <c r="C50" s="258">
        <v>1</v>
      </c>
      <c r="D50" s="276" t="s">
        <v>37</v>
      </c>
      <c r="E50" s="276"/>
      <c r="F50" s="276"/>
      <c r="G50" s="276"/>
      <c r="H50" s="259">
        <v>-56.89726180000291</v>
      </c>
      <c r="I50" s="263">
        <f>H50/H53*100</f>
        <v>-0.13923900338252757</v>
      </c>
      <c r="J50" s="263"/>
    </row>
    <row r="51" spans="2:12" s="233" customFormat="1" ht="15.75">
      <c r="B51" s="235" t="str">
        <f>+$C$6&amp;D51</f>
        <v>IL&amp;FS  Infrastructure Debt Fund Series 1CCash &amp; Cash Equivalents</v>
      </c>
      <c r="C51" s="258">
        <v>2</v>
      </c>
      <c r="D51" s="258" t="s">
        <v>36</v>
      </c>
      <c r="E51" s="258"/>
      <c r="F51" s="258"/>
      <c r="G51" s="258"/>
      <c r="H51" s="259">
        <v>174.82082789999998</v>
      </c>
      <c r="I51" s="263">
        <f>H51/H53*100</f>
        <v>0.4278216047174193</v>
      </c>
      <c r="J51" s="263"/>
      <c r="K51" s="230"/>
      <c r="L51" s="234"/>
    </row>
    <row r="52" spans="3:10" ht="15.75">
      <c r="C52" s="276"/>
      <c r="D52" s="268" t="s">
        <v>34</v>
      </c>
      <c r="E52" s="268"/>
      <c r="F52" s="268"/>
      <c r="G52" s="350"/>
      <c r="H52" s="270">
        <v>117.92356609999707</v>
      </c>
      <c r="I52" s="271">
        <f>I50+I51</f>
        <v>0.2885826013348918</v>
      </c>
      <c r="J52" s="271"/>
    </row>
    <row r="53" spans="3:14" ht="15.75">
      <c r="C53" s="276"/>
      <c r="D53" s="282" t="s">
        <v>38</v>
      </c>
      <c r="E53" s="282"/>
      <c r="F53" s="282"/>
      <c r="G53" s="282"/>
      <c r="H53" s="283">
        <v>40863.02</v>
      </c>
      <c r="I53" s="284">
        <f>I40+I44+I47+I52</f>
        <v>99.99999885887046</v>
      </c>
      <c r="J53" s="284"/>
      <c r="N53" s="319"/>
    </row>
    <row r="54" spans="3:14" s="230" customFormat="1" ht="15.75">
      <c r="C54" s="292"/>
      <c r="D54" s="293"/>
      <c r="E54" s="293"/>
      <c r="F54" s="293"/>
      <c r="G54" s="293"/>
      <c r="H54" s="351"/>
      <c r="I54" s="352"/>
      <c r="J54" s="353"/>
      <c r="L54" s="234"/>
      <c r="M54" s="233"/>
      <c r="N54" s="354"/>
    </row>
    <row r="55" spans="3:14" s="230" customFormat="1" ht="15.75">
      <c r="C55" s="292"/>
      <c r="D55" s="297" t="s">
        <v>423</v>
      </c>
      <c r="E55" s="298"/>
      <c r="F55" s="316"/>
      <c r="G55" s="316"/>
      <c r="H55" s="355"/>
      <c r="I55" s="356"/>
      <c r="J55" s="357"/>
      <c r="L55" s="234"/>
      <c r="M55" s="233"/>
      <c r="N55" s="354"/>
    </row>
    <row r="56" spans="3:14" s="230" customFormat="1" ht="63">
      <c r="C56" s="292"/>
      <c r="D56" s="301" t="s">
        <v>424</v>
      </c>
      <c r="E56" s="302" t="s">
        <v>448</v>
      </c>
      <c r="F56" s="316"/>
      <c r="G56" s="316"/>
      <c r="H56" s="299"/>
      <c r="I56" s="356"/>
      <c r="J56" s="357"/>
      <c r="L56" s="234"/>
      <c r="M56" s="233"/>
      <c r="N56" s="354"/>
    </row>
    <row r="57" spans="3:14" s="230" customFormat="1" ht="15.75">
      <c r="C57" s="292"/>
      <c r="D57" s="303" t="s">
        <v>426</v>
      </c>
      <c r="E57" s="298"/>
      <c r="F57" s="316"/>
      <c r="G57" s="316"/>
      <c r="H57" s="298"/>
      <c r="I57" s="356"/>
      <c r="J57" s="357"/>
      <c r="L57" s="234"/>
      <c r="M57" s="233"/>
      <c r="N57" s="354"/>
    </row>
    <row r="58" spans="3:14" s="230" customFormat="1" ht="15.75">
      <c r="C58" s="292"/>
      <c r="D58" s="304" t="s">
        <v>427</v>
      </c>
      <c r="E58" s="358">
        <v>1604376.3697</v>
      </c>
      <c r="F58" s="316"/>
      <c r="G58" s="316"/>
      <c r="H58" s="299"/>
      <c r="I58" s="356"/>
      <c r="J58" s="357"/>
      <c r="L58" s="234"/>
      <c r="M58" s="233"/>
      <c r="N58" s="354"/>
    </row>
    <row r="59" spans="3:14" s="230" customFormat="1" ht="15.75">
      <c r="C59" s="292"/>
      <c r="D59" s="304" t="s">
        <v>428</v>
      </c>
      <c r="E59" s="358">
        <v>1604376.3716</v>
      </c>
      <c r="F59" s="316"/>
      <c r="G59" s="316"/>
      <c r="H59" s="298"/>
      <c r="I59" s="356"/>
      <c r="J59" s="357"/>
      <c r="L59" s="234"/>
      <c r="M59" s="233"/>
      <c r="N59" s="354"/>
    </row>
    <row r="60" spans="3:14" s="230" customFormat="1" ht="15.75">
      <c r="C60" s="292"/>
      <c r="D60" s="303" t="s">
        <v>429</v>
      </c>
      <c r="E60" s="298"/>
      <c r="F60" s="316"/>
      <c r="G60" s="316"/>
      <c r="H60" s="298"/>
      <c r="I60" s="356"/>
      <c r="J60" s="357"/>
      <c r="L60" s="234"/>
      <c r="M60" s="233"/>
      <c r="N60" s="354"/>
    </row>
    <row r="61" spans="3:14" s="230" customFormat="1" ht="15.75">
      <c r="C61" s="292"/>
      <c r="D61" s="304" t="s">
        <v>427</v>
      </c>
      <c r="E61" s="359">
        <v>1480919.7815</v>
      </c>
      <c r="F61" s="316"/>
      <c r="G61" s="316"/>
      <c r="H61" s="298"/>
      <c r="I61" s="356"/>
      <c r="J61" s="357"/>
      <c r="L61" s="234"/>
      <c r="M61" s="233"/>
      <c r="N61" s="354"/>
    </row>
    <row r="62" spans="3:14" s="230" customFormat="1" ht="15.75">
      <c r="C62" s="292"/>
      <c r="D62" s="304" t="s">
        <v>428</v>
      </c>
      <c r="E62" s="359">
        <v>1480919.7827</v>
      </c>
      <c r="F62" s="316"/>
      <c r="G62" s="316"/>
      <c r="H62" s="298"/>
      <c r="I62" s="356"/>
      <c r="J62" s="357"/>
      <c r="L62" s="234"/>
      <c r="M62" s="233"/>
      <c r="N62" s="354"/>
    </row>
    <row r="63" spans="3:14" s="230" customFormat="1" ht="15.75">
      <c r="C63" s="292"/>
      <c r="D63" s="306" t="s">
        <v>430</v>
      </c>
      <c r="E63" s="307" t="s">
        <v>431</v>
      </c>
      <c r="F63" s="316"/>
      <c r="G63" s="316"/>
      <c r="H63" s="298"/>
      <c r="I63" s="356"/>
      <c r="J63" s="357"/>
      <c r="L63" s="234"/>
      <c r="M63" s="233"/>
      <c r="N63" s="354"/>
    </row>
    <row r="64" spans="3:14" s="230" customFormat="1" ht="15.75">
      <c r="C64" s="292"/>
      <c r="D64" s="306" t="s">
        <v>432</v>
      </c>
      <c r="E64" s="307" t="s">
        <v>431</v>
      </c>
      <c r="F64" s="316"/>
      <c r="G64" s="316"/>
      <c r="H64" s="298"/>
      <c r="I64" s="356"/>
      <c r="J64" s="357"/>
      <c r="L64" s="234"/>
      <c r="M64" s="233"/>
      <c r="N64" s="354"/>
    </row>
    <row r="65" spans="3:14" s="230" customFormat="1" ht="15.75">
      <c r="C65" s="292"/>
      <c r="D65" s="301" t="s">
        <v>433</v>
      </c>
      <c r="E65" s="307" t="s">
        <v>431</v>
      </c>
      <c r="F65" s="316"/>
      <c r="G65" s="316"/>
      <c r="H65" s="298"/>
      <c r="I65" s="356"/>
      <c r="J65" s="357"/>
      <c r="L65" s="234"/>
      <c r="M65" s="233"/>
      <c r="N65" s="354"/>
    </row>
    <row r="66" spans="3:14" s="230" customFormat="1" ht="15.75">
      <c r="C66" s="292"/>
      <c r="D66" s="306" t="s">
        <v>434</v>
      </c>
      <c r="E66" s="307" t="s">
        <v>431</v>
      </c>
      <c r="F66" s="316"/>
      <c r="G66" s="316"/>
      <c r="H66" s="298"/>
      <c r="I66" s="356"/>
      <c r="J66" s="357"/>
      <c r="L66" s="234"/>
      <c r="M66" s="233"/>
      <c r="N66" s="354"/>
    </row>
    <row r="67" spans="3:14" s="230" customFormat="1" ht="15.75">
      <c r="C67" s="292"/>
      <c r="D67" s="306" t="s">
        <v>435</v>
      </c>
      <c r="E67" s="308" t="s">
        <v>449</v>
      </c>
      <c r="F67" s="316"/>
      <c r="G67" s="316"/>
      <c r="H67" s="299"/>
      <c r="I67" s="356"/>
      <c r="J67" s="357"/>
      <c r="L67" s="234"/>
      <c r="M67" s="233"/>
      <c r="N67" s="354"/>
    </row>
    <row r="68" spans="3:14" s="230" customFormat="1" ht="15.75">
      <c r="C68" s="292"/>
      <c r="D68" s="303" t="s">
        <v>437</v>
      </c>
      <c r="E68" s="298"/>
      <c r="F68" s="316"/>
      <c r="G68" s="316"/>
      <c r="H68" s="298"/>
      <c r="I68" s="356"/>
      <c r="J68" s="357"/>
      <c r="L68" s="234"/>
      <c r="M68" s="233"/>
      <c r="N68" s="354"/>
    </row>
    <row r="69" spans="3:14" s="230" customFormat="1" ht="15.75">
      <c r="C69" s="292"/>
      <c r="D69" s="309" t="s">
        <v>438</v>
      </c>
      <c r="E69" s="310" t="s">
        <v>439</v>
      </c>
      <c r="F69" s="360"/>
      <c r="G69" s="360"/>
      <c r="H69" s="310" t="s">
        <v>159</v>
      </c>
      <c r="I69" s="310"/>
      <c r="J69" s="361"/>
      <c r="L69" s="234"/>
      <c r="M69" s="233"/>
      <c r="N69" s="354"/>
    </row>
    <row r="70" spans="3:14" s="230" customFormat="1" ht="15.75">
      <c r="C70" s="292"/>
      <c r="D70" s="312" t="s">
        <v>440</v>
      </c>
      <c r="E70" s="307" t="s">
        <v>431</v>
      </c>
      <c r="F70" s="360"/>
      <c r="G70" s="360"/>
      <c r="H70" s="307" t="s">
        <v>431</v>
      </c>
      <c r="I70" s="307"/>
      <c r="J70" s="362"/>
      <c r="L70" s="234"/>
      <c r="M70" s="233"/>
      <c r="N70" s="354"/>
    </row>
    <row r="71" spans="3:14" s="230" customFormat="1" ht="15.75">
      <c r="C71" s="292"/>
      <c r="D71" s="314" t="s">
        <v>450</v>
      </c>
      <c r="E71" s="314"/>
      <c r="F71" s="314"/>
      <c r="G71" s="314"/>
      <c r="H71" s="314"/>
      <c r="I71" s="314"/>
      <c r="J71" s="296"/>
      <c r="L71" s="234"/>
      <c r="M71" s="233"/>
      <c r="N71" s="354"/>
    </row>
    <row r="72" spans="3:14" s="230" customFormat="1" ht="15.75">
      <c r="C72" s="292"/>
      <c r="D72" s="314"/>
      <c r="E72" s="314"/>
      <c r="F72" s="314"/>
      <c r="G72" s="314"/>
      <c r="H72" s="314"/>
      <c r="I72" s="314"/>
      <c r="J72" s="296"/>
      <c r="L72" s="234"/>
      <c r="M72" s="233"/>
      <c r="N72" s="354"/>
    </row>
    <row r="73" spans="3:14" s="230" customFormat="1" ht="15.75">
      <c r="C73" s="292"/>
      <c r="D73" s="315" t="s">
        <v>442</v>
      </c>
      <c r="E73" s="298"/>
      <c r="F73" s="316"/>
      <c r="G73" s="316"/>
      <c r="H73" s="298"/>
      <c r="I73" s="298"/>
      <c r="J73" s="363"/>
      <c r="L73" s="234"/>
      <c r="M73" s="233"/>
      <c r="N73" s="354"/>
    </row>
    <row r="74" spans="3:14" s="230" customFormat="1" ht="15.75">
      <c r="C74" s="292"/>
      <c r="D74" s="293"/>
      <c r="E74" s="293"/>
      <c r="F74" s="293"/>
      <c r="G74" s="293"/>
      <c r="H74" s="351"/>
      <c r="I74" s="352"/>
      <c r="J74" s="353"/>
      <c r="L74" s="234"/>
      <c r="M74" s="233"/>
      <c r="N74" s="354"/>
    </row>
    <row r="75" spans="3:14" s="230" customFormat="1" ht="15.75">
      <c r="C75" s="292"/>
      <c r="D75" s="293"/>
      <c r="E75" s="293"/>
      <c r="F75" s="293"/>
      <c r="G75" s="293"/>
      <c r="H75" s="351"/>
      <c r="I75" s="352"/>
      <c r="J75" s="353"/>
      <c r="L75" s="234"/>
      <c r="M75" s="233"/>
      <c r="N75" s="354"/>
    </row>
    <row r="76" spans="3:14" s="230" customFormat="1" ht="15.75">
      <c r="C76" s="292"/>
      <c r="D76" s="318" t="s">
        <v>443</v>
      </c>
      <c r="E76" s="293"/>
      <c r="F76" s="293"/>
      <c r="G76" s="293"/>
      <c r="H76" s="351"/>
      <c r="I76" s="352"/>
      <c r="J76" s="353"/>
      <c r="L76" s="234"/>
      <c r="M76" s="233"/>
      <c r="N76" s="354"/>
    </row>
    <row r="77" spans="3:14" s="230" customFormat="1" ht="15.75">
      <c r="C77" s="292"/>
      <c r="D77" s="293"/>
      <c r="E77" s="293"/>
      <c r="F77" s="293"/>
      <c r="G77" s="293"/>
      <c r="H77" s="351"/>
      <c r="I77" s="352"/>
      <c r="J77" s="353"/>
      <c r="L77" s="234"/>
      <c r="M77" s="233"/>
      <c r="N77" s="354"/>
    </row>
    <row r="78" spans="3:10" ht="32.25" customHeight="1">
      <c r="C78" s="321" t="s">
        <v>113</v>
      </c>
      <c r="D78" s="364" t="s">
        <v>114</v>
      </c>
      <c r="E78" s="364"/>
      <c r="F78" s="364"/>
      <c r="G78" s="364"/>
      <c r="H78" s="364"/>
      <c r="I78" s="365"/>
      <c r="J78" s="366"/>
    </row>
    <row r="80" spans="7:8" ht="15.75" hidden="1">
      <c r="G80" s="235">
        <v>4496672066.53</v>
      </c>
      <c r="H80" s="285">
        <v>44966.720665299996</v>
      </c>
    </row>
    <row r="81" ht="15.75" hidden="1">
      <c r="H81" s="285">
        <v>4308.154755900003</v>
      </c>
    </row>
  </sheetData>
  <sheetProtection/>
  <mergeCells count="11">
    <mergeCell ref="J10:J11"/>
    <mergeCell ref="D71:I72"/>
    <mergeCell ref="D78:I78"/>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Q77"/>
  <sheetViews>
    <sheetView zoomScalePageLayoutView="0" workbookViewId="0" topLeftCell="C1">
      <selection activeCell="C1" sqref="C1"/>
    </sheetView>
  </sheetViews>
  <sheetFormatPr defaultColWidth="9.140625" defaultRowHeight="15"/>
  <cols>
    <col min="1" max="2" width="10.00390625" style="233" hidden="1" customWidth="1"/>
    <col min="3" max="3" width="7.57421875" style="233" customWidth="1"/>
    <col min="4" max="4" width="78.57421875" style="233" customWidth="1"/>
    <col min="5" max="5" width="22.00390625" style="233" bestFit="1" customWidth="1"/>
    <col min="6" max="6" width="18.421875" style="233" customWidth="1"/>
    <col min="7" max="7" width="18.421875" style="316" customWidth="1"/>
    <col min="8" max="8" width="16.8515625" style="233" customWidth="1"/>
    <col min="9" max="10" width="17.7109375" style="233" bestFit="1" customWidth="1"/>
    <col min="11" max="11" width="19.8515625" style="233" hidden="1" customWidth="1"/>
    <col min="12" max="12" width="9.140625" style="370" hidden="1" customWidth="1"/>
    <col min="13" max="13" width="15.7109375" style="233" customWidth="1"/>
    <col min="14" max="14" width="25.57421875" style="233" bestFit="1" customWidth="1"/>
    <col min="15" max="16384" width="9.140625" style="233" customWidth="1"/>
  </cols>
  <sheetData>
    <row r="1" spans="3:10" ht="15.75">
      <c r="C1" s="286"/>
      <c r="D1" s="367"/>
      <c r="E1" s="367"/>
      <c r="F1" s="367"/>
      <c r="G1" s="368"/>
      <c r="H1" s="367"/>
      <c r="I1" s="367"/>
      <c r="J1" s="369"/>
    </row>
    <row r="2" spans="3:10" ht="15.75">
      <c r="C2" s="292"/>
      <c r="J2" s="320"/>
    </row>
    <row r="3" spans="3:10" ht="15.75">
      <c r="C3" s="292"/>
      <c r="J3" s="320"/>
    </row>
    <row r="4" spans="3:10" ht="15.75">
      <c r="C4" s="292"/>
      <c r="J4" s="320"/>
    </row>
    <row r="5" spans="3:10" ht="15.75">
      <c r="C5" s="292" t="s">
        <v>411</v>
      </c>
      <c r="J5" s="320"/>
    </row>
    <row r="6" spans="3:10" ht="15.75">
      <c r="C6" s="292"/>
      <c r="J6" s="320"/>
    </row>
    <row r="7" spans="3:13" s="331" customFormat="1" ht="15.75" customHeight="1">
      <c r="C7" s="334" t="s">
        <v>451</v>
      </c>
      <c r="D7" s="335"/>
      <c r="E7" s="335"/>
      <c r="F7" s="335"/>
      <c r="G7" s="335"/>
      <c r="H7" s="335"/>
      <c r="I7" s="336"/>
      <c r="J7" s="337"/>
      <c r="L7" s="371"/>
      <c r="M7" s="233"/>
    </row>
    <row r="8" spans="3:13" s="331" customFormat="1" ht="15.75" customHeight="1">
      <c r="C8" s="241" t="s">
        <v>413</v>
      </c>
      <c r="D8" s="242"/>
      <c r="E8" s="242"/>
      <c r="F8" s="242"/>
      <c r="G8" s="242"/>
      <c r="H8" s="242"/>
      <c r="I8" s="243"/>
      <c r="J8" s="337"/>
      <c r="L8" s="371"/>
      <c r="M8" s="233"/>
    </row>
    <row r="9" spans="3:10" ht="15.75">
      <c r="C9" s="244" t="s">
        <v>414</v>
      </c>
      <c r="D9" s="245"/>
      <c r="E9" s="245"/>
      <c r="F9" s="245"/>
      <c r="G9" s="245"/>
      <c r="H9" s="245"/>
      <c r="I9" s="246"/>
      <c r="J9" s="320"/>
    </row>
    <row r="10" spans="3:10" ht="15.75">
      <c r="C10" s="249"/>
      <c r="D10" s="372"/>
      <c r="E10" s="373"/>
      <c r="F10" s="373"/>
      <c r="G10" s="374"/>
      <c r="H10" s="375"/>
      <c r="I10" s="376"/>
      <c r="J10" s="376"/>
    </row>
    <row r="11" spans="3:13" s="331" customFormat="1" ht="15.75" customHeight="1">
      <c r="C11" s="252" t="s">
        <v>0</v>
      </c>
      <c r="D11" s="377" t="s">
        <v>380</v>
      </c>
      <c r="E11" s="377" t="s">
        <v>415</v>
      </c>
      <c r="F11" s="378" t="s">
        <v>3</v>
      </c>
      <c r="G11" s="377" t="s">
        <v>4</v>
      </c>
      <c r="H11" s="379" t="s">
        <v>381</v>
      </c>
      <c r="I11" s="380" t="s">
        <v>382</v>
      </c>
      <c r="J11" s="380" t="s">
        <v>7</v>
      </c>
      <c r="K11" s="381"/>
      <c r="L11" s="371"/>
      <c r="M11" s="382"/>
    </row>
    <row r="12" spans="3:13" s="331" customFormat="1" ht="15.75">
      <c r="C12" s="252"/>
      <c r="D12" s="377"/>
      <c r="E12" s="377"/>
      <c r="F12" s="378"/>
      <c r="G12" s="377"/>
      <c r="H12" s="379" t="s">
        <v>416</v>
      </c>
      <c r="I12" s="380"/>
      <c r="J12" s="380"/>
      <c r="K12" s="381"/>
      <c r="L12" s="371"/>
      <c r="M12" s="382"/>
    </row>
    <row r="13" spans="3:10" ht="15.75">
      <c r="C13" s="258"/>
      <c r="D13" s="258"/>
      <c r="E13" s="258"/>
      <c r="F13" s="258"/>
      <c r="G13" s="383"/>
      <c r="H13" s="259"/>
      <c r="I13" s="384"/>
      <c r="J13" s="384"/>
    </row>
    <row r="14" spans="3:10" ht="15.75">
      <c r="C14" s="258"/>
      <c r="D14" s="261" t="s">
        <v>8</v>
      </c>
      <c r="E14" s="385"/>
      <c r="F14" s="258"/>
      <c r="G14" s="383"/>
      <c r="H14" s="259"/>
      <c r="I14" s="386"/>
      <c r="J14" s="386"/>
    </row>
    <row r="15" spans="1:10" ht="15.75">
      <c r="A15" s="233" t="str">
        <f>+$C$7&amp;D15</f>
        <v>IL&amp;FS  Infrastructure Debt Fund Series 2AIL&amp;FS Wind Energy Ltd</v>
      </c>
      <c r="C15" s="258">
        <v>1</v>
      </c>
      <c r="D15" s="258" t="s">
        <v>9</v>
      </c>
      <c r="E15" s="385" t="s">
        <v>10</v>
      </c>
      <c r="F15" s="258" t="s">
        <v>42</v>
      </c>
      <c r="G15" s="383">
        <v>338</v>
      </c>
      <c r="H15" s="259">
        <v>4279.2774883</v>
      </c>
      <c r="I15" s="263">
        <v>34.16</v>
      </c>
      <c r="J15" s="264">
        <v>0</v>
      </c>
    </row>
    <row r="16" spans="3:10" ht="15.75">
      <c r="C16" s="258">
        <v>2</v>
      </c>
      <c r="D16" s="258" t="s">
        <v>12</v>
      </c>
      <c r="E16" s="385" t="s">
        <v>13</v>
      </c>
      <c r="F16" s="258" t="s">
        <v>69</v>
      </c>
      <c r="G16" s="383">
        <v>250</v>
      </c>
      <c r="H16" s="259">
        <v>2500</v>
      </c>
      <c r="I16" s="263">
        <v>19.96</v>
      </c>
      <c r="J16" s="264">
        <v>14.25</v>
      </c>
    </row>
    <row r="17" spans="1:10" ht="15.75">
      <c r="A17" s="233" t="str">
        <f aca="true" t="shared" si="0" ref="A17:A22">+$C$7&amp;D17</f>
        <v>IL&amp;FS  Infrastructure Debt Fund Series 2A</v>
      </c>
      <c r="C17" s="258"/>
      <c r="D17" s="258"/>
      <c r="E17" s="385"/>
      <c r="F17" s="258"/>
      <c r="G17" s="383"/>
      <c r="H17" s="259"/>
      <c r="I17" s="263"/>
      <c r="J17" s="263"/>
    </row>
    <row r="18" spans="1:10" ht="15.75">
      <c r="A18" s="233" t="str">
        <f t="shared" si="0"/>
        <v>IL&amp;FS  Infrastructure Debt Fund Series 2ADebt Instrument-Privately Placed-Unlisted</v>
      </c>
      <c r="C18" s="258"/>
      <c r="D18" s="261" t="s">
        <v>15</v>
      </c>
      <c r="E18" s="385"/>
      <c r="F18" s="258"/>
      <c r="G18" s="383"/>
      <c r="H18" s="259"/>
      <c r="I18" s="263"/>
      <c r="J18" s="263"/>
    </row>
    <row r="19" spans="3:10" ht="15.75">
      <c r="C19" s="258">
        <v>3</v>
      </c>
      <c r="D19" s="258" t="s">
        <v>44</v>
      </c>
      <c r="E19" s="385" t="s">
        <v>105</v>
      </c>
      <c r="F19" s="258" t="s">
        <v>70</v>
      </c>
      <c r="G19" s="383">
        <v>90</v>
      </c>
      <c r="H19" s="259">
        <v>900</v>
      </c>
      <c r="I19" s="263">
        <v>7.18</v>
      </c>
      <c r="J19" s="264">
        <v>9.09</v>
      </c>
    </row>
    <row r="20" spans="1:10" ht="15.75">
      <c r="A20" s="233" t="str">
        <f t="shared" si="0"/>
        <v>IL&amp;FS  Infrastructure Debt Fund Series 2AAbhitech Developers Private Ltd</v>
      </c>
      <c r="C20" s="258">
        <v>4</v>
      </c>
      <c r="D20" s="258" t="s">
        <v>46</v>
      </c>
      <c r="E20" s="385" t="s">
        <v>99</v>
      </c>
      <c r="F20" s="258" t="s">
        <v>47</v>
      </c>
      <c r="G20" s="383">
        <v>16000</v>
      </c>
      <c r="H20" s="259">
        <v>160</v>
      </c>
      <c r="I20" s="263">
        <v>1.28</v>
      </c>
      <c r="J20" s="264">
        <v>14.57</v>
      </c>
    </row>
    <row r="21" spans="1:10" ht="15.75">
      <c r="A21" s="233" t="str">
        <f t="shared" si="0"/>
        <v>IL&amp;FS  Infrastructure Debt Fund Series 2AJanaadhar (India) Private Ltd</v>
      </c>
      <c r="C21" s="258">
        <v>5</v>
      </c>
      <c r="D21" s="258" t="s">
        <v>71</v>
      </c>
      <c r="E21" s="387" t="s">
        <v>121</v>
      </c>
      <c r="F21" s="258" t="s">
        <v>72</v>
      </c>
      <c r="G21" s="383">
        <v>12</v>
      </c>
      <c r="H21" s="259">
        <v>120</v>
      </c>
      <c r="I21" s="263">
        <v>0.96</v>
      </c>
      <c r="J21" s="264">
        <v>10.7</v>
      </c>
    </row>
    <row r="22" spans="1:10" ht="15.75">
      <c r="A22" s="233" t="str">
        <f t="shared" si="0"/>
        <v>IL&amp;FS  Infrastructure Debt Fund Series 2ABhilangana Hydro Power Ltd</v>
      </c>
      <c r="C22" s="258">
        <v>6</v>
      </c>
      <c r="D22" s="258" t="s">
        <v>48</v>
      </c>
      <c r="E22" s="385" t="s">
        <v>49</v>
      </c>
      <c r="F22" s="258" t="s">
        <v>55</v>
      </c>
      <c r="G22" s="383">
        <v>11</v>
      </c>
      <c r="H22" s="259">
        <v>110</v>
      </c>
      <c r="I22" s="263">
        <v>0.88</v>
      </c>
      <c r="J22" s="264">
        <v>9.09</v>
      </c>
    </row>
    <row r="23" spans="1:10" ht="15.75">
      <c r="A23" s="233" t="str">
        <f>+$C$7&amp;D23</f>
        <v>IL&amp;FS  Infrastructure Debt Fund Series 2AKaynes Technology India Private Ltd</v>
      </c>
      <c r="C23" s="258">
        <v>7</v>
      </c>
      <c r="D23" s="258" t="s">
        <v>73</v>
      </c>
      <c r="E23" s="385" t="s">
        <v>74</v>
      </c>
      <c r="F23" s="258" t="s">
        <v>75</v>
      </c>
      <c r="G23" s="383">
        <v>200</v>
      </c>
      <c r="H23" s="259">
        <v>90</v>
      </c>
      <c r="I23" s="263">
        <v>0.72</v>
      </c>
      <c r="J23" s="264">
        <v>16</v>
      </c>
    </row>
    <row r="24" spans="1:10" ht="15.75">
      <c r="A24" s="233" t="str">
        <f>+$C$7&amp;D24</f>
        <v>IL&amp;FS  Infrastructure Debt Fund Series 2ABhilangana Hydro Power Ltd</v>
      </c>
      <c r="C24" s="258">
        <v>8</v>
      </c>
      <c r="D24" s="258" t="s">
        <v>48</v>
      </c>
      <c r="E24" s="385" t="s">
        <v>49</v>
      </c>
      <c r="F24" s="258" t="s">
        <v>76</v>
      </c>
      <c r="G24" s="383">
        <v>8</v>
      </c>
      <c r="H24" s="259">
        <v>80</v>
      </c>
      <c r="I24" s="263">
        <v>0.64</v>
      </c>
      <c r="J24" s="264">
        <v>9.09</v>
      </c>
    </row>
    <row r="25" spans="1:10" ht="15.75">
      <c r="A25" s="233" t="str">
        <f>+$C$7&amp;D25</f>
        <v>IL&amp;FS  Infrastructure Debt Fund Series 2ABhilangana Hydro Power Ltd</v>
      </c>
      <c r="C25" s="258">
        <v>9</v>
      </c>
      <c r="D25" s="258" t="s">
        <v>48</v>
      </c>
      <c r="E25" s="385" t="s">
        <v>49</v>
      </c>
      <c r="F25" s="258" t="s">
        <v>54</v>
      </c>
      <c r="G25" s="383">
        <v>8</v>
      </c>
      <c r="H25" s="259">
        <v>80</v>
      </c>
      <c r="I25" s="263">
        <v>0.64</v>
      </c>
      <c r="J25" s="264">
        <v>9.09</v>
      </c>
    </row>
    <row r="26" spans="1:10" ht="15.75">
      <c r="A26" s="233" t="str">
        <f>+$C$7&amp;D26</f>
        <v>IL&amp;FS  Infrastructure Debt Fund Series 2AJanaadhar (India) Private Ltd</v>
      </c>
      <c r="C26" s="258">
        <v>10</v>
      </c>
      <c r="D26" s="258" t="s">
        <v>71</v>
      </c>
      <c r="E26" s="385" t="s">
        <v>121</v>
      </c>
      <c r="F26" s="258" t="s">
        <v>77</v>
      </c>
      <c r="G26" s="383">
        <v>5</v>
      </c>
      <c r="H26" s="259">
        <v>50</v>
      </c>
      <c r="I26" s="263">
        <v>0.4</v>
      </c>
      <c r="J26" s="264">
        <v>13.5</v>
      </c>
    </row>
    <row r="27" spans="3:10" ht="15.75">
      <c r="C27" s="258"/>
      <c r="D27" s="258"/>
      <c r="E27" s="385"/>
      <c r="F27" s="258"/>
      <c r="G27" s="383"/>
      <c r="H27" s="259"/>
      <c r="I27" s="263"/>
      <c r="J27" s="263"/>
    </row>
    <row r="28" spans="3:10" ht="15.75">
      <c r="C28" s="258"/>
      <c r="D28" s="261" t="s">
        <v>16</v>
      </c>
      <c r="E28" s="385"/>
      <c r="F28" s="258"/>
      <c r="G28" s="383"/>
      <c r="H28" s="259"/>
      <c r="I28" s="263"/>
      <c r="J28" s="263"/>
    </row>
    <row r="29" spans="3:10" ht="15.75">
      <c r="C29" s="258">
        <v>11</v>
      </c>
      <c r="D29" s="258" t="s">
        <v>59</v>
      </c>
      <c r="E29" s="385" t="s">
        <v>118</v>
      </c>
      <c r="F29" s="258" t="s">
        <v>60</v>
      </c>
      <c r="G29" s="383">
        <v>272</v>
      </c>
      <c r="H29" s="259">
        <v>1343.2780242</v>
      </c>
      <c r="I29" s="263">
        <v>10.72</v>
      </c>
      <c r="J29" s="267">
        <v>4.35</v>
      </c>
    </row>
    <row r="30" spans="3:10" ht="15.75">
      <c r="C30" s="258">
        <v>12</v>
      </c>
      <c r="D30" s="258" t="s">
        <v>24</v>
      </c>
      <c r="E30" s="385" t="s">
        <v>118</v>
      </c>
      <c r="F30" s="258" t="s">
        <v>31</v>
      </c>
      <c r="G30" s="383">
        <v>79</v>
      </c>
      <c r="H30" s="259">
        <v>394.3301105</v>
      </c>
      <c r="I30" s="263">
        <v>3.15</v>
      </c>
      <c r="J30" s="267">
        <v>4.55</v>
      </c>
    </row>
    <row r="31" spans="3:10" ht="15.75">
      <c r="C31" s="258">
        <v>13</v>
      </c>
      <c r="D31" s="258" t="s">
        <v>63</v>
      </c>
      <c r="E31" s="385" t="s">
        <v>118</v>
      </c>
      <c r="F31" s="258" t="s">
        <v>64</v>
      </c>
      <c r="G31" s="383">
        <v>76</v>
      </c>
      <c r="H31" s="259">
        <v>378.9419233</v>
      </c>
      <c r="I31" s="263">
        <v>3.02</v>
      </c>
      <c r="J31" s="267">
        <v>3.95</v>
      </c>
    </row>
    <row r="32" spans="3:10" ht="15.75">
      <c r="C32" s="258">
        <v>14</v>
      </c>
      <c r="D32" s="258" t="s">
        <v>59</v>
      </c>
      <c r="E32" s="385" t="s">
        <v>118</v>
      </c>
      <c r="F32" s="258" t="s">
        <v>104</v>
      </c>
      <c r="G32" s="383">
        <v>76</v>
      </c>
      <c r="H32" s="259">
        <v>373.5960229</v>
      </c>
      <c r="I32" s="263">
        <v>2.98</v>
      </c>
      <c r="J32" s="267">
        <v>4.3</v>
      </c>
    </row>
    <row r="33" spans="3:10" ht="15.75">
      <c r="C33" s="258">
        <v>15</v>
      </c>
      <c r="D33" s="258" t="s">
        <v>32</v>
      </c>
      <c r="E33" s="385" t="s">
        <v>118</v>
      </c>
      <c r="F33" s="258" t="s">
        <v>65</v>
      </c>
      <c r="G33" s="383">
        <v>39</v>
      </c>
      <c r="H33" s="259">
        <v>193.5165678</v>
      </c>
      <c r="I33" s="263">
        <v>1.54</v>
      </c>
      <c r="J33" s="267">
        <v>4.95</v>
      </c>
    </row>
    <row r="34" spans="3:10" ht="15.75">
      <c r="C34" s="258">
        <v>16</v>
      </c>
      <c r="D34" s="258" t="s">
        <v>101</v>
      </c>
      <c r="E34" s="385" t="s">
        <v>118</v>
      </c>
      <c r="F34" s="258" t="s">
        <v>66</v>
      </c>
      <c r="G34" s="383">
        <v>39</v>
      </c>
      <c r="H34" s="259">
        <v>192.7746243</v>
      </c>
      <c r="I34" s="263">
        <v>1.54</v>
      </c>
      <c r="J34" s="267">
        <v>4.16</v>
      </c>
    </row>
    <row r="35" spans="3:10" ht="15.75">
      <c r="C35" s="258">
        <v>17</v>
      </c>
      <c r="D35" s="258" t="s">
        <v>67</v>
      </c>
      <c r="E35" s="385" t="s">
        <v>117</v>
      </c>
      <c r="F35" s="258" t="s">
        <v>68</v>
      </c>
      <c r="G35" s="383">
        <v>39</v>
      </c>
      <c r="H35" s="259">
        <v>192.6600361</v>
      </c>
      <c r="I35" s="263">
        <v>1.54</v>
      </c>
      <c r="J35" s="267">
        <v>4.25</v>
      </c>
    </row>
    <row r="36" spans="3:10" ht="15.75">
      <c r="C36" s="258">
        <v>18</v>
      </c>
      <c r="D36" s="258" t="s">
        <v>32</v>
      </c>
      <c r="E36" s="385" t="s">
        <v>119</v>
      </c>
      <c r="F36" s="258" t="s">
        <v>33</v>
      </c>
      <c r="G36" s="383">
        <v>11</v>
      </c>
      <c r="H36" s="259">
        <v>54.8082608</v>
      </c>
      <c r="I36" s="263">
        <v>0.44</v>
      </c>
      <c r="J36" s="267">
        <v>4.95</v>
      </c>
    </row>
    <row r="37" spans="3:10" ht="15.75">
      <c r="C37" s="258"/>
      <c r="D37" s="258"/>
      <c r="E37" s="385"/>
      <c r="F37" s="258"/>
      <c r="G37" s="383"/>
      <c r="H37" s="259"/>
      <c r="I37" s="263"/>
      <c r="J37" s="263"/>
    </row>
    <row r="38" spans="3:17" s="331" customFormat="1" ht="15.75">
      <c r="C38" s="276"/>
      <c r="D38" s="268" t="s">
        <v>34</v>
      </c>
      <c r="E38" s="268"/>
      <c r="F38" s="268"/>
      <c r="G38" s="268"/>
      <c r="H38" s="388">
        <f>SUM(H15:H36)</f>
        <v>11493.183058199998</v>
      </c>
      <c r="I38" s="271">
        <f>H38/H51*100</f>
        <v>91.74364312969756</v>
      </c>
      <c r="J38" s="271"/>
      <c r="L38" s="371"/>
      <c r="M38" s="319"/>
      <c r="N38" s="389"/>
      <c r="O38" s="390"/>
      <c r="Q38" s="390"/>
    </row>
    <row r="39" spans="3:10" ht="15.75">
      <c r="C39" s="258"/>
      <c r="D39" s="273"/>
      <c r="E39" s="273"/>
      <c r="F39" s="273"/>
      <c r="G39" s="273"/>
      <c r="H39" s="274"/>
      <c r="I39" s="391"/>
      <c r="J39" s="391"/>
    </row>
    <row r="40" spans="3:10" ht="15.75">
      <c r="C40" s="258"/>
      <c r="D40" s="261" t="s">
        <v>420</v>
      </c>
      <c r="E40" s="258"/>
      <c r="F40" s="258"/>
      <c r="G40" s="383"/>
      <c r="H40" s="259"/>
      <c r="I40" s="384"/>
      <c r="J40" s="384"/>
    </row>
    <row r="41" spans="2:12" ht="15.75">
      <c r="B41" s="233" t="str">
        <f>+$C$7&amp;D41</f>
        <v>IL&amp;FS  Infrastructure Debt Fund Series 2ATriparty Repo</v>
      </c>
      <c r="C41" s="258"/>
      <c r="D41" s="276" t="s">
        <v>421</v>
      </c>
      <c r="E41" s="392"/>
      <c r="F41" s="392"/>
      <c r="G41" s="392"/>
      <c r="H41" s="259">
        <v>907.6069805</v>
      </c>
      <c r="I41" s="263">
        <f>H41/$H$51*100</f>
        <v>7.244918183183905</v>
      </c>
      <c r="J41" s="393">
        <v>0.0337</v>
      </c>
      <c r="K41" s="247" t="s">
        <v>445</v>
      </c>
      <c r="L41" s="394" t="s">
        <v>446</v>
      </c>
    </row>
    <row r="42" spans="3:13" s="331" customFormat="1" ht="15.75">
      <c r="C42" s="276"/>
      <c r="D42" s="268" t="s">
        <v>34</v>
      </c>
      <c r="E42" s="268"/>
      <c r="F42" s="268"/>
      <c r="G42" s="268"/>
      <c r="H42" s="395">
        <f>SUM(H41)</f>
        <v>907.6069805</v>
      </c>
      <c r="I42" s="271">
        <f>I41</f>
        <v>7.244918183183905</v>
      </c>
      <c r="J42" s="271"/>
      <c r="L42" s="371"/>
      <c r="M42" s="233"/>
    </row>
    <row r="43" spans="3:10" ht="15.75">
      <c r="C43" s="258"/>
      <c r="D43" s="258"/>
      <c r="E43" s="258"/>
      <c r="F43" s="258"/>
      <c r="G43" s="383"/>
      <c r="H43" s="259"/>
      <c r="I43" s="384"/>
      <c r="J43" s="384"/>
    </row>
    <row r="44" spans="2:10" ht="15.75">
      <c r="B44" s="233" t="str">
        <f>+$C$7&amp;D44</f>
        <v>IL&amp;FS  Infrastructure Debt Fund Series 2ATriparty Repo Margin</v>
      </c>
      <c r="C44" s="258"/>
      <c r="D44" s="261" t="s">
        <v>422</v>
      </c>
      <c r="E44" s="258"/>
      <c r="F44" s="258"/>
      <c r="G44" s="383"/>
      <c r="H44" s="259">
        <v>6.9551210999999995</v>
      </c>
      <c r="I44" s="263">
        <f>H44/$H$51*100</f>
        <v>0.05551883624327858</v>
      </c>
      <c r="J44" s="263"/>
    </row>
    <row r="45" spans="3:13" s="331" customFormat="1" ht="15.75">
      <c r="C45" s="276"/>
      <c r="D45" s="268" t="s">
        <v>34</v>
      </c>
      <c r="E45" s="268"/>
      <c r="F45" s="268"/>
      <c r="G45" s="268"/>
      <c r="H45" s="388">
        <f>H44</f>
        <v>6.9551210999999995</v>
      </c>
      <c r="I45" s="271">
        <f>I44</f>
        <v>0.05551883624327858</v>
      </c>
      <c r="J45" s="271"/>
      <c r="L45" s="371"/>
      <c r="M45" s="233"/>
    </row>
    <row r="46" spans="3:10" ht="15.75">
      <c r="C46" s="258"/>
      <c r="D46" s="258"/>
      <c r="E46" s="258"/>
      <c r="F46" s="258"/>
      <c r="G46" s="383"/>
      <c r="H46" s="259"/>
      <c r="I46" s="384"/>
      <c r="J46" s="384"/>
    </row>
    <row r="47" spans="3:10" ht="15.75">
      <c r="C47" s="258"/>
      <c r="D47" s="261" t="s">
        <v>159</v>
      </c>
      <c r="E47" s="258"/>
      <c r="F47" s="258"/>
      <c r="G47" s="383"/>
      <c r="H47" s="259"/>
      <c r="I47" s="384"/>
      <c r="J47" s="384"/>
    </row>
    <row r="48" spans="3:10" ht="15.75">
      <c r="C48" s="258">
        <v>1</v>
      </c>
      <c r="D48" s="258" t="s">
        <v>37</v>
      </c>
      <c r="E48" s="258"/>
      <c r="F48" s="258"/>
      <c r="G48" s="383"/>
      <c r="H48" s="259">
        <f>H50-H49</f>
        <v>-17.346752999999822</v>
      </c>
      <c r="I48" s="263">
        <f>H48/$H$51*100</f>
        <v>-0.13846941344552458</v>
      </c>
      <c r="J48" s="263"/>
    </row>
    <row r="49" spans="2:10" ht="15.75">
      <c r="B49" s="233" t="str">
        <f>+$C$7&amp;D49</f>
        <v>IL&amp;FS  Infrastructure Debt Fund Series 2ACash &amp; Cash Equivalents</v>
      </c>
      <c r="C49" s="258">
        <v>2</v>
      </c>
      <c r="D49" s="258" t="s">
        <v>36</v>
      </c>
      <c r="E49" s="258"/>
      <c r="F49" s="258"/>
      <c r="G49" s="383"/>
      <c r="H49" s="259">
        <v>137.0991055</v>
      </c>
      <c r="I49" s="263">
        <f>H49/$H$51*100</f>
        <v>1.0943853712848328</v>
      </c>
      <c r="J49" s="263"/>
    </row>
    <row r="50" spans="3:13" s="331" customFormat="1" ht="15.75">
      <c r="C50" s="276"/>
      <c r="D50" s="268" t="s">
        <v>34</v>
      </c>
      <c r="E50" s="268"/>
      <c r="F50" s="268"/>
      <c r="G50" s="396"/>
      <c r="H50" s="397">
        <v>119.75235250000019</v>
      </c>
      <c r="I50" s="271">
        <f>SUM(I48:I49)</f>
        <v>0.9559159578393083</v>
      </c>
      <c r="J50" s="271"/>
      <c r="L50" s="371"/>
      <c r="M50" s="233"/>
    </row>
    <row r="51" spans="3:14" s="331" customFormat="1" ht="15.75">
      <c r="C51" s="276"/>
      <c r="D51" s="282" t="s">
        <v>38</v>
      </c>
      <c r="E51" s="282"/>
      <c r="F51" s="282"/>
      <c r="G51" s="282"/>
      <c r="H51" s="283">
        <v>12527.498</v>
      </c>
      <c r="I51" s="284">
        <f>I38+I42+I45+I50</f>
        <v>99.99999610696405</v>
      </c>
      <c r="J51" s="284"/>
      <c r="L51" s="371"/>
      <c r="M51" s="233"/>
      <c r="N51" s="389"/>
    </row>
    <row r="52" spans="3:14" ht="15.75">
      <c r="C52" s="292"/>
      <c r="D52" s="293"/>
      <c r="E52" s="293"/>
      <c r="F52" s="293"/>
      <c r="G52" s="293"/>
      <c r="H52" s="317"/>
      <c r="I52" s="398"/>
      <c r="J52" s="398"/>
      <c r="N52" s="354"/>
    </row>
    <row r="53" spans="3:14" ht="15.75">
      <c r="C53" s="292"/>
      <c r="D53" s="399" t="s">
        <v>388</v>
      </c>
      <c r="E53" s="293"/>
      <c r="F53" s="293"/>
      <c r="G53" s="293"/>
      <c r="H53" s="317"/>
      <c r="I53" s="400">
        <v>506250000</v>
      </c>
      <c r="J53" s="401"/>
      <c r="N53" s="354"/>
    </row>
    <row r="54" spans="3:14" ht="15.75">
      <c r="C54" s="292"/>
      <c r="D54" s="399"/>
      <c r="E54" s="293"/>
      <c r="F54" s="293"/>
      <c r="G54" s="293"/>
      <c r="H54" s="294"/>
      <c r="I54" s="400"/>
      <c r="J54" s="401"/>
      <c r="N54" s="354"/>
    </row>
    <row r="55" spans="3:14" ht="15.75">
      <c r="C55" s="292"/>
      <c r="D55" s="303" t="s">
        <v>423</v>
      </c>
      <c r="E55" s="298"/>
      <c r="F55" s="293"/>
      <c r="G55" s="293"/>
      <c r="H55" s="294"/>
      <c r="I55" s="400"/>
      <c r="J55" s="401"/>
      <c r="N55" s="354"/>
    </row>
    <row r="56" spans="3:14" ht="63">
      <c r="C56" s="292"/>
      <c r="D56" s="301" t="s">
        <v>424</v>
      </c>
      <c r="E56" s="402" t="s">
        <v>452</v>
      </c>
      <c r="F56" s="293"/>
      <c r="G56" s="293"/>
      <c r="H56" s="317"/>
      <c r="I56" s="400"/>
      <c r="J56" s="401"/>
      <c r="N56" s="354"/>
    </row>
    <row r="57" spans="3:14" ht="15.75">
      <c r="C57" s="292"/>
      <c r="D57" s="303" t="s">
        <v>453</v>
      </c>
      <c r="E57" s="298"/>
      <c r="F57" s="293"/>
      <c r="G57" s="293"/>
      <c r="H57" s="317"/>
      <c r="I57" s="400"/>
      <c r="J57" s="401"/>
      <c r="N57" s="354"/>
    </row>
    <row r="58" spans="3:14" ht="15.75">
      <c r="C58" s="292"/>
      <c r="D58" s="304" t="s">
        <v>427</v>
      </c>
      <c r="E58" s="403">
        <v>837938.9467</v>
      </c>
      <c r="F58" s="293"/>
      <c r="G58" s="293"/>
      <c r="H58" s="317"/>
      <c r="I58" s="400"/>
      <c r="J58" s="401"/>
      <c r="N58" s="354"/>
    </row>
    <row r="59" spans="3:14" ht="15.75">
      <c r="C59" s="292"/>
      <c r="D59" s="303" t="s">
        <v>454</v>
      </c>
      <c r="E59" s="298"/>
      <c r="F59" s="293"/>
      <c r="G59" s="293"/>
      <c r="H59" s="317"/>
      <c r="I59" s="400"/>
      <c r="J59" s="401"/>
      <c r="N59" s="354"/>
    </row>
    <row r="60" spans="3:14" ht="15.75">
      <c r="C60" s="292"/>
      <c r="D60" s="304" t="s">
        <v>427</v>
      </c>
      <c r="E60" s="403">
        <v>742370.223</v>
      </c>
      <c r="F60" s="293"/>
      <c r="G60" s="293"/>
      <c r="H60" s="317"/>
      <c r="I60" s="400"/>
      <c r="J60" s="401"/>
      <c r="N60" s="354"/>
    </row>
    <row r="61" spans="3:14" ht="15.75">
      <c r="C61" s="292"/>
      <c r="D61" s="306" t="s">
        <v>430</v>
      </c>
      <c r="E61" s="402" t="s">
        <v>431</v>
      </c>
      <c r="F61" s="293"/>
      <c r="G61" s="293"/>
      <c r="H61" s="317"/>
      <c r="I61" s="400"/>
      <c r="J61" s="401"/>
      <c r="N61" s="354"/>
    </row>
    <row r="62" spans="3:14" ht="15.75">
      <c r="C62" s="292"/>
      <c r="D62" s="306" t="s">
        <v>455</v>
      </c>
      <c r="E62" s="402" t="s">
        <v>431</v>
      </c>
      <c r="F62" s="293"/>
      <c r="G62" s="293"/>
      <c r="H62" s="317"/>
      <c r="I62" s="400"/>
      <c r="J62" s="401"/>
      <c r="N62" s="354"/>
    </row>
    <row r="63" spans="3:14" ht="15.75">
      <c r="C63" s="292"/>
      <c r="D63" s="301" t="s">
        <v>456</v>
      </c>
      <c r="E63" s="402" t="s">
        <v>431</v>
      </c>
      <c r="F63" s="293"/>
      <c r="G63" s="293"/>
      <c r="H63" s="317"/>
      <c r="I63" s="400"/>
      <c r="J63" s="401"/>
      <c r="N63" s="354"/>
    </row>
    <row r="64" spans="3:14" ht="15.75">
      <c r="C64" s="292"/>
      <c r="D64" s="306" t="s">
        <v>434</v>
      </c>
      <c r="E64" s="402" t="s">
        <v>431</v>
      </c>
      <c r="F64" s="293"/>
      <c r="G64" s="293"/>
      <c r="H64" s="317"/>
      <c r="I64" s="400"/>
      <c r="J64" s="401"/>
      <c r="N64" s="354"/>
    </row>
    <row r="65" spans="3:14" ht="15.75">
      <c r="C65" s="292"/>
      <c r="D65" s="404" t="s">
        <v>457</v>
      </c>
      <c r="E65" s="402" t="s">
        <v>240</v>
      </c>
      <c r="F65" s="293"/>
      <c r="G65" s="293"/>
      <c r="H65" s="317"/>
      <c r="I65" s="400"/>
      <c r="J65" s="401"/>
      <c r="N65" s="354"/>
    </row>
    <row r="66" spans="3:14" ht="15.75">
      <c r="C66" s="292"/>
      <c r="D66" s="303" t="s">
        <v>437</v>
      </c>
      <c r="E66" s="402" t="s">
        <v>240</v>
      </c>
      <c r="F66" s="293"/>
      <c r="G66" s="293"/>
      <c r="H66" s="317"/>
      <c r="I66" s="400"/>
      <c r="J66" s="401"/>
      <c r="N66" s="354"/>
    </row>
    <row r="67" spans="3:14" ht="15.75">
      <c r="C67" s="292"/>
      <c r="D67" s="315" t="s">
        <v>442</v>
      </c>
      <c r="E67" s="402"/>
      <c r="F67" s="293"/>
      <c r="G67" s="293"/>
      <c r="H67" s="317"/>
      <c r="I67" s="400"/>
      <c r="J67" s="401"/>
      <c r="N67" s="354"/>
    </row>
    <row r="68" spans="3:14" ht="15.75">
      <c r="C68" s="292"/>
      <c r="D68" s="298" t="s">
        <v>458</v>
      </c>
      <c r="E68" s="298"/>
      <c r="F68" s="293"/>
      <c r="G68" s="293"/>
      <c r="H68" s="317"/>
      <c r="I68" s="400"/>
      <c r="J68" s="401"/>
      <c r="N68" s="354"/>
    </row>
    <row r="69" spans="3:14" ht="15.75">
      <c r="C69" s="292"/>
      <c r="D69" s="298"/>
      <c r="E69" s="298"/>
      <c r="F69" s="293"/>
      <c r="G69" s="293"/>
      <c r="H69" s="317"/>
      <c r="I69" s="400"/>
      <c r="J69" s="401"/>
      <c r="N69" s="354"/>
    </row>
    <row r="70" spans="3:14" ht="15.75">
      <c r="C70" s="292"/>
      <c r="D70" s="318" t="s">
        <v>443</v>
      </c>
      <c r="E70" s="298"/>
      <c r="F70" s="293"/>
      <c r="G70" s="293"/>
      <c r="H70" s="317"/>
      <c r="I70" s="400"/>
      <c r="J70" s="401"/>
      <c r="N70" s="354"/>
    </row>
    <row r="71" spans="3:14" ht="15.75">
      <c r="C71" s="292"/>
      <c r="D71" s="318"/>
      <c r="E71" s="298"/>
      <c r="F71" s="293"/>
      <c r="G71" s="293"/>
      <c r="H71" s="317"/>
      <c r="I71" s="400"/>
      <c r="J71" s="401"/>
      <c r="N71" s="354"/>
    </row>
    <row r="72" spans="3:14" ht="15.75" customHeight="1">
      <c r="C72" s="321" t="s">
        <v>113</v>
      </c>
      <c r="D72" s="364" t="s">
        <v>114</v>
      </c>
      <c r="E72" s="364"/>
      <c r="F72" s="364"/>
      <c r="G72" s="364"/>
      <c r="H72" s="364"/>
      <c r="I72" s="365"/>
      <c r="J72" s="401"/>
      <c r="N72" s="354"/>
    </row>
    <row r="73" spans="3:14" ht="15.75">
      <c r="C73" s="292"/>
      <c r="D73" s="399"/>
      <c r="E73" s="293"/>
      <c r="F73" s="293"/>
      <c r="G73" s="293"/>
      <c r="H73" s="317"/>
      <c r="I73" s="400"/>
      <c r="J73" s="401"/>
      <c r="N73" s="354"/>
    </row>
    <row r="74" spans="3:10" ht="15.75">
      <c r="C74" s="405"/>
      <c r="D74" s="406"/>
      <c r="E74" s="406"/>
      <c r="F74" s="406"/>
      <c r="G74" s="407"/>
      <c r="H74" s="408"/>
      <c r="I74" s="406"/>
      <c r="J74" s="325"/>
    </row>
    <row r="76" spans="7:8" ht="15.75" customHeight="1" hidden="1">
      <c r="G76" s="409">
        <v>1576757819.92</v>
      </c>
      <c r="H76" s="319">
        <v>15767.578199200001</v>
      </c>
    </row>
    <row r="77" ht="15.75" customHeight="1" hidden="1">
      <c r="H77" s="319">
        <v>1293.2040998999983</v>
      </c>
    </row>
  </sheetData>
  <sheetProtection/>
  <mergeCells count="10">
    <mergeCell ref="J11:J12"/>
    <mergeCell ref="D72:I72"/>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V80"/>
  <sheetViews>
    <sheetView zoomScalePageLayoutView="0" workbookViewId="0" topLeftCell="C1">
      <selection activeCell="C1" sqref="C1"/>
    </sheetView>
  </sheetViews>
  <sheetFormatPr defaultColWidth="9.140625" defaultRowHeight="15"/>
  <cols>
    <col min="1" max="2" width="12.00390625" style="410" hidden="1" customWidth="1"/>
    <col min="3" max="3" width="7.57421875" style="410" customWidth="1"/>
    <col min="4" max="4" width="58.57421875" style="410" customWidth="1"/>
    <col min="5" max="5" width="24.8515625" style="410" customWidth="1"/>
    <col min="6" max="6" width="17.28125" style="410" customWidth="1"/>
    <col min="7" max="7" width="13.421875" style="410" bestFit="1" customWidth="1"/>
    <col min="8" max="8" width="16.8515625" style="410" customWidth="1"/>
    <col min="9" max="10" width="14.7109375" style="410" customWidth="1"/>
    <col min="11" max="11" width="17.421875" style="410" hidden="1" customWidth="1"/>
    <col min="12" max="12" width="9.140625" style="415" hidden="1" customWidth="1"/>
    <col min="13" max="15" width="15.140625" style="410" hidden="1" customWidth="1"/>
    <col min="16" max="17" width="0" style="410" hidden="1" customWidth="1"/>
    <col min="18" max="18" width="23.421875" style="416" bestFit="1" customWidth="1"/>
    <col min="19" max="19" width="24.421875" style="410" bestFit="1" customWidth="1"/>
    <col min="20" max="21" width="9.28125" style="410" bestFit="1" customWidth="1"/>
    <col min="22" max="16384" width="9.140625" style="410" customWidth="1"/>
  </cols>
  <sheetData>
    <row r="1" spans="3:10" ht="15.75">
      <c r="C1" s="411"/>
      <c r="D1" s="412"/>
      <c r="E1" s="412"/>
      <c r="F1" s="412"/>
      <c r="G1" s="413"/>
      <c r="H1" s="412"/>
      <c r="I1" s="412"/>
      <c r="J1" s="414"/>
    </row>
    <row r="2" spans="3:10" ht="15.75">
      <c r="C2" s="417"/>
      <c r="G2" s="360"/>
      <c r="J2" s="418"/>
    </row>
    <row r="3" spans="3:10" ht="15.75">
      <c r="C3" s="417"/>
      <c r="G3" s="360"/>
      <c r="J3" s="418"/>
    </row>
    <row r="4" spans="3:10" ht="15.75">
      <c r="C4" s="417"/>
      <c r="G4" s="360"/>
      <c r="J4" s="418"/>
    </row>
    <row r="5" spans="3:10" ht="15.75">
      <c r="C5" s="292" t="s">
        <v>411</v>
      </c>
      <c r="G5" s="360"/>
      <c r="J5" s="418"/>
    </row>
    <row r="6" spans="3:18" s="419" customFormat="1" ht="15.75" customHeight="1">
      <c r="C6" s="334" t="s">
        <v>459</v>
      </c>
      <c r="D6" s="335"/>
      <c r="E6" s="335"/>
      <c r="F6" s="335"/>
      <c r="G6" s="335"/>
      <c r="H6" s="335"/>
      <c r="I6" s="336"/>
      <c r="J6" s="420"/>
      <c r="L6" s="421"/>
      <c r="M6" s="410"/>
      <c r="R6" s="422"/>
    </row>
    <row r="7" spans="3:18" s="419" customFormat="1" ht="15.75" customHeight="1">
      <c r="C7" s="241" t="s">
        <v>413</v>
      </c>
      <c r="D7" s="242"/>
      <c r="E7" s="242"/>
      <c r="F7" s="242"/>
      <c r="G7" s="242"/>
      <c r="H7" s="242"/>
      <c r="I7" s="243"/>
      <c r="J7" s="420"/>
      <c r="L7" s="421"/>
      <c r="M7" s="410"/>
      <c r="R7" s="422"/>
    </row>
    <row r="8" spans="3:12" ht="15.75">
      <c r="C8" s="423" t="s">
        <v>414</v>
      </c>
      <c r="D8" s="424"/>
      <c r="E8" s="424"/>
      <c r="F8" s="424"/>
      <c r="G8" s="424"/>
      <c r="H8" s="424"/>
      <c r="I8" s="425"/>
      <c r="J8" s="418"/>
      <c r="K8" s="247"/>
      <c r="L8" s="394"/>
    </row>
    <row r="9" spans="3:12" ht="15.75">
      <c r="C9" s="426"/>
      <c r="D9" s="427"/>
      <c r="E9" s="427"/>
      <c r="F9" s="427"/>
      <c r="G9" s="427"/>
      <c r="H9" s="427"/>
      <c r="I9" s="428"/>
      <c r="J9" s="428"/>
      <c r="K9" s="247"/>
      <c r="L9" s="394"/>
    </row>
    <row r="10" spans="3:18" s="419" customFormat="1" ht="15.75" customHeight="1">
      <c r="C10" s="252" t="s">
        <v>0</v>
      </c>
      <c r="D10" s="377" t="s">
        <v>380</v>
      </c>
      <c r="E10" s="377" t="s">
        <v>415</v>
      </c>
      <c r="F10" s="378" t="s">
        <v>3</v>
      </c>
      <c r="G10" s="377" t="s">
        <v>4</v>
      </c>
      <c r="H10" s="379" t="s">
        <v>381</v>
      </c>
      <c r="I10" s="380" t="s">
        <v>382</v>
      </c>
      <c r="J10" s="380" t="s">
        <v>7</v>
      </c>
      <c r="K10" s="429"/>
      <c r="L10" s="421"/>
      <c r="M10" s="382"/>
      <c r="R10" s="422"/>
    </row>
    <row r="11" spans="3:11" ht="15.75">
      <c r="C11" s="252"/>
      <c r="D11" s="377"/>
      <c r="E11" s="377"/>
      <c r="F11" s="378"/>
      <c r="G11" s="377"/>
      <c r="H11" s="379" t="s">
        <v>416</v>
      </c>
      <c r="I11" s="380"/>
      <c r="J11" s="380"/>
      <c r="K11" s="430"/>
    </row>
    <row r="12" spans="3:11" ht="15.75">
      <c r="C12" s="431"/>
      <c r="D12" s="432"/>
      <c r="E12" s="432"/>
      <c r="F12" s="432"/>
      <c r="G12" s="432"/>
      <c r="H12" s="433"/>
      <c r="I12" s="434"/>
      <c r="J12" s="434"/>
      <c r="K12" s="430"/>
    </row>
    <row r="13" spans="3:10" ht="15.75">
      <c r="C13" s="258"/>
      <c r="D13" s="261" t="s">
        <v>8</v>
      </c>
      <c r="E13" s="385"/>
      <c r="F13" s="258"/>
      <c r="G13" s="383"/>
      <c r="H13" s="259"/>
      <c r="I13" s="386"/>
      <c r="J13" s="386"/>
    </row>
    <row r="14" spans="1:10" ht="15.75">
      <c r="A14" s="410" t="str">
        <f>+$C$6&amp;D14</f>
        <v>IL&amp;FS  Infrastructure Debt Fund Series 2BIL&amp;FS Wind Energy Ltd</v>
      </c>
      <c r="B14" s="410" t="e">
        <f>+vl</f>
        <v>#NAME?</v>
      </c>
      <c r="C14" s="258">
        <v>1</v>
      </c>
      <c r="D14" s="258" t="s">
        <v>9</v>
      </c>
      <c r="E14" s="385" t="s">
        <v>10</v>
      </c>
      <c r="F14" s="258" t="s">
        <v>42</v>
      </c>
      <c r="G14" s="383">
        <v>206</v>
      </c>
      <c r="H14" s="259">
        <v>2608.0803627</v>
      </c>
      <c r="I14" s="263">
        <v>10.9</v>
      </c>
      <c r="J14" s="264">
        <v>0</v>
      </c>
    </row>
    <row r="15" spans="1:10" ht="15.75">
      <c r="A15" s="410" t="str">
        <f aca="true" t="shared" si="0" ref="A15:A26">+$C$6&amp;D15</f>
        <v>IL&amp;FS  Infrastructure Debt Fund Series 2BShrem Tollway Pvt Ltd</v>
      </c>
      <c r="C15" s="258">
        <v>2</v>
      </c>
      <c r="D15" s="258" t="s">
        <v>12</v>
      </c>
      <c r="E15" s="385" t="s">
        <v>13</v>
      </c>
      <c r="F15" s="258" t="s">
        <v>78</v>
      </c>
      <c r="G15" s="383">
        <v>250</v>
      </c>
      <c r="H15" s="259">
        <v>2500</v>
      </c>
      <c r="I15" s="263">
        <v>10.45</v>
      </c>
      <c r="J15" s="264">
        <v>14.25</v>
      </c>
    </row>
    <row r="16" spans="1:10" ht="15.75">
      <c r="A16" s="410" t="str">
        <f t="shared" si="0"/>
        <v>IL&amp;FS  Infrastructure Debt Fund Series 2B</v>
      </c>
      <c r="C16" s="258"/>
      <c r="D16" s="261"/>
      <c r="E16" s="385"/>
      <c r="F16" s="258"/>
      <c r="G16" s="383"/>
      <c r="H16" s="259"/>
      <c r="I16" s="263"/>
      <c r="J16" s="263"/>
    </row>
    <row r="17" spans="1:10" ht="15.75">
      <c r="A17" s="410" t="str">
        <f t="shared" si="0"/>
        <v>IL&amp;FS  Infrastructure Debt Fund Series 2BDebt Instrument-Privately Placed-Unlisted</v>
      </c>
      <c r="C17" s="258"/>
      <c r="D17" s="261" t="s">
        <v>15</v>
      </c>
      <c r="E17" s="385"/>
      <c r="F17" s="258"/>
      <c r="G17" s="383"/>
      <c r="H17" s="259"/>
      <c r="I17" s="263"/>
      <c r="J17" s="263"/>
    </row>
    <row r="18" spans="3:10" ht="15.75">
      <c r="C18" s="258">
        <v>3</v>
      </c>
      <c r="D18" s="258" t="s">
        <v>46</v>
      </c>
      <c r="E18" s="385" t="s">
        <v>99</v>
      </c>
      <c r="F18" s="258" t="s">
        <v>47</v>
      </c>
      <c r="G18" s="383">
        <v>512000</v>
      </c>
      <c r="H18" s="259">
        <v>5120</v>
      </c>
      <c r="I18" s="263">
        <v>21.4</v>
      </c>
      <c r="J18" s="264">
        <v>14.57</v>
      </c>
    </row>
    <row r="19" spans="1:10" ht="15.75">
      <c r="A19" s="410" t="str">
        <f t="shared" si="0"/>
        <v>IL&amp;FS  Infrastructure Debt Fund Series 2BAMRI Hospitals Ltd</v>
      </c>
      <c r="C19" s="258">
        <v>4</v>
      </c>
      <c r="D19" s="258" t="s">
        <v>51</v>
      </c>
      <c r="E19" s="385" t="s">
        <v>52</v>
      </c>
      <c r="F19" s="258" t="s">
        <v>79</v>
      </c>
      <c r="G19" s="383">
        <v>260</v>
      </c>
      <c r="H19" s="259">
        <v>2600</v>
      </c>
      <c r="I19" s="263">
        <v>10.87</v>
      </c>
      <c r="J19" s="264">
        <v>10.8</v>
      </c>
    </row>
    <row r="20" spans="1:10" ht="15.75">
      <c r="A20" s="410" t="str">
        <f t="shared" si="0"/>
        <v>IL&amp;FS  Infrastructure Debt Fund Series 2BTime Technoplast Ltd</v>
      </c>
      <c r="C20" s="258">
        <v>5</v>
      </c>
      <c r="D20" s="258" t="s">
        <v>56</v>
      </c>
      <c r="E20" s="385" t="s">
        <v>57</v>
      </c>
      <c r="F20" s="258" t="s">
        <v>58</v>
      </c>
      <c r="G20" s="383">
        <v>221787</v>
      </c>
      <c r="H20" s="259">
        <v>2217.87</v>
      </c>
      <c r="I20" s="263">
        <v>9.27</v>
      </c>
      <c r="J20" s="264">
        <v>10.5</v>
      </c>
    </row>
    <row r="21" spans="1:10" ht="15.75">
      <c r="A21" s="410" t="str">
        <f t="shared" si="0"/>
        <v>IL&amp;FS  Infrastructure Debt Fund Series 2BBhilangana Hydro Power Ltd</v>
      </c>
      <c r="C21" s="258">
        <v>6</v>
      </c>
      <c r="D21" s="258" t="s">
        <v>48</v>
      </c>
      <c r="E21" s="385" t="s">
        <v>49</v>
      </c>
      <c r="F21" s="258" t="s">
        <v>50</v>
      </c>
      <c r="G21" s="383">
        <v>120</v>
      </c>
      <c r="H21" s="259">
        <v>1200</v>
      </c>
      <c r="I21" s="263">
        <v>5.02</v>
      </c>
      <c r="J21" s="264">
        <v>9.09</v>
      </c>
    </row>
    <row r="22" spans="1:10" ht="15.75">
      <c r="A22" s="410" t="str">
        <f t="shared" si="0"/>
        <v>IL&amp;FS  Infrastructure Debt Fund Series 2BAMRI Hospitals Ltd</v>
      </c>
      <c r="C22" s="258">
        <v>7</v>
      </c>
      <c r="D22" s="258" t="s">
        <v>51</v>
      </c>
      <c r="E22" s="385" t="s">
        <v>52</v>
      </c>
      <c r="F22" s="258" t="s">
        <v>80</v>
      </c>
      <c r="G22" s="383">
        <v>84</v>
      </c>
      <c r="H22" s="259">
        <v>838.90554</v>
      </c>
      <c r="I22" s="263">
        <v>3.51</v>
      </c>
      <c r="J22" s="264">
        <v>10.8</v>
      </c>
    </row>
    <row r="23" spans="1:10" ht="15.75">
      <c r="A23" s="410" t="str">
        <f t="shared" si="0"/>
        <v>IL&amp;FS  Infrastructure Debt Fund Series 2BKaynes Technology India Private Ltd</v>
      </c>
      <c r="C23" s="258">
        <v>8</v>
      </c>
      <c r="D23" s="258" t="s">
        <v>73</v>
      </c>
      <c r="E23" s="385" t="s">
        <v>74</v>
      </c>
      <c r="F23" s="258" t="s">
        <v>75</v>
      </c>
      <c r="G23" s="383">
        <v>1300</v>
      </c>
      <c r="H23" s="259">
        <v>585</v>
      </c>
      <c r="I23" s="263">
        <v>2.45</v>
      </c>
      <c r="J23" s="264">
        <v>16</v>
      </c>
    </row>
    <row r="24" spans="1:10" ht="15.75">
      <c r="A24" s="410" t="str">
        <f t="shared" si="0"/>
        <v>IL&amp;FS  Infrastructure Debt Fund Series 2BBhilangana Hydro Power Ltd</v>
      </c>
      <c r="C24" s="258">
        <v>9</v>
      </c>
      <c r="D24" s="258" t="s">
        <v>48</v>
      </c>
      <c r="E24" s="385" t="s">
        <v>49</v>
      </c>
      <c r="F24" s="258" t="s">
        <v>55</v>
      </c>
      <c r="G24" s="383">
        <v>56</v>
      </c>
      <c r="H24" s="259">
        <v>560</v>
      </c>
      <c r="I24" s="263">
        <v>2.34</v>
      </c>
      <c r="J24" s="264">
        <v>9.09</v>
      </c>
    </row>
    <row r="25" spans="1:10" ht="15.75">
      <c r="A25" s="410" t="str">
        <f t="shared" si="0"/>
        <v>IL&amp;FS  Infrastructure Debt Fund Series 2BKanchanjunga Power Company Pvt Ltd</v>
      </c>
      <c r="C25" s="258">
        <v>10</v>
      </c>
      <c r="D25" s="258" t="s">
        <v>44</v>
      </c>
      <c r="E25" s="385" t="s">
        <v>105</v>
      </c>
      <c r="F25" s="258" t="s">
        <v>81</v>
      </c>
      <c r="G25" s="383">
        <v>20</v>
      </c>
      <c r="H25" s="259">
        <v>200</v>
      </c>
      <c r="I25" s="263">
        <v>0.84</v>
      </c>
      <c r="J25" s="264">
        <v>9.09</v>
      </c>
    </row>
    <row r="26" spans="1:10" ht="15.75">
      <c r="A26" s="410" t="str">
        <f t="shared" si="0"/>
        <v>IL&amp;FS  Infrastructure Debt Fund Series 2BBhilangana Hydro Power Ltd</v>
      </c>
      <c r="C26" s="258">
        <v>11</v>
      </c>
      <c r="D26" s="258" t="s">
        <v>48</v>
      </c>
      <c r="E26" s="385" t="s">
        <v>49</v>
      </c>
      <c r="F26" s="258" t="s">
        <v>54</v>
      </c>
      <c r="G26" s="383">
        <v>16</v>
      </c>
      <c r="H26" s="259">
        <v>160</v>
      </c>
      <c r="I26" s="263">
        <v>0.67</v>
      </c>
      <c r="J26" s="264">
        <v>9.09</v>
      </c>
    </row>
    <row r="27" spans="3:10" ht="15.75">
      <c r="C27" s="258">
        <v>12</v>
      </c>
      <c r="D27" s="258" t="s">
        <v>71</v>
      </c>
      <c r="E27" s="385" t="s">
        <v>121</v>
      </c>
      <c r="F27" s="258" t="s">
        <v>72</v>
      </c>
      <c r="G27" s="383">
        <v>12</v>
      </c>
      <c r="H27" s="259">
        <v>120</v>
      </c>
      <c r="I27" s="263">
        <v>0.5</v>
      </c>
      <c r="J27" s="264">
        <v>10.7</v>
      </c>
    </row>
    <row r="28" spans="3:10" ht="15.75">
      <c r="C28" s="258"/>
      <c r="D28" s="258"/>
      <c r="E28" s="385"/>
      <c r="F28" s="258"/>
      <c r="G28" s="383"/>
      <c r="H28" s="259"/>
      <c r="I28" s="263"/>
      <c r="J28" s="263"/>
    </row>
    <row r="29" spans="3:10" ht="15.75">
      <c r="C29" s="258"/>
      <c r="D29" s="261" t="s">
        <v>16</v>
      </c>
      <c r="E29" s="385"/>
      <c r="F29" s="258"/>
      <c r="G29" s="383"/>
      <c r="H29" s="259"/>
      <c r="I29" s="263"/>
      <c r="J29" s="263"/>
    </row>
    <row r="30" spans="3:10" ht="15.75">
      <c r="C30" s="258">
        <v>13</v>
      </c>
      <c r="D30" s="258" t="s">
        <v>59</v>
      </c>
      <c r="E30" s="385" t="s">
        <v>118</v>
      </c>
      <c r="F30" s="258" t="s">
        <v>60</v>
      </c>
      <c r="G30" s="383">
        <v>298</v>
      </c>
      <c r="H30" s="259">
        <v>1471.6796</v>
      </c>
      <c r="I30" s="263">
        <v>6.15</v>
      </c>
      <c r="J30" s="267">
        <v>4.35</v>
      </c>
    </row>
    <row r="31" spans="3:10" ht="15.75">
      <c r="C31" s="258">
        <v>14</v>
      </c>
      <c r="D31" s="258" t="s">
        <v>24</v>
      </c>
      <c r="E31" s="385" t="s">
        <v>118</v>
      </c>
      <c r="F31" s="258" t="s">
        <v>31</v>
      </c>
      <c r="G31" s="383">
        <v>160</v>
      </c>
      <c r="H31" s="259">
        <v>798.6432618</v>
      </c>
      <c r="I31" s="263">
        <v>3.34</v>
      </c>
      <c r="J31" s="267">
        <v>4.55</v>
      </c>
    </row>
    <row r="32" spans="3:10" ht="15.75">
      <c r="C32" s="258">
        <v>15</v>
      </c>
      <c r="D32" s="258" t="s">
        <v>59</v>
      </c>
      <c r="E32" s="385" t="s">
        <v>118</v>
      </c>
      <c r="F32" s="258" t="s">
        <v>104</v>
      </c>
      <c r="G32" s="383">
        <v>91</v>
      </c>
      <c r="H32" s="259">
        <v>447.33208</v>
      </c>
      <c r="I32" s="263">
        <v>1.87</v>
      </c>
      <c r="J32" s="267">
        <v>4.3</v>
      </c>
    </row>
    <row r="33" spans="3:10" ht="15.75">
      <c r="C33" s="258">
        <v>16</v>
      </c>
      <c r="D33" s="258" t="s">
        <v>63</v>
      </c>
      <c r="E33" s="385" t="s">
        <v>118</v>
      </c>
      <c r="F33" s="258" t="s">
        <v>64</v>
      </c>
      <c r="G33" s="383">
        <v>67</v>
      </c>
      <c r="H33" s="259">
        <v>334.0672219</v>
      </c>
      <c r="I33" s="263">
        <v>1.4</v>
      </c>
      <c r="J33" s="267">
        <v>3.95</v>
      </c>
    </row>
    <row r="34" spans="3:10" ht="15.75">
      <c r="C34" s="258">
        <v>17</v>
      </c>
      <c r="D34" s="258" t="s">
        <v>67</v>
      </c>
      <c r="E34" s="385" t="s">
        <v>117</v>
      </c>
      <c r="F34" s="258" t="s">
        <v>68</v>
      </c>
      <c r="G34" s="383">
        <v>42</v>
      </c>
      <c r="H34" s="259">
        <v>207.4800389</v>
      </c>
      <c r="I34" s="263">
        <v>0.87</v>
      </c>
      <c r="J34" s="267">
        <v>4.25</v>
      </c>
    </row>
    <row r="35" spans="3:10" ht="15.75">
      <c r="C35" s="258">
        <v>18</v>
      </c>
      <c r="D35" s="258" t="s">
        <v>32</v>
      </c>
      <c r="E35" s="385" t="s">
        <v>118</v>
      </c>
      <c r="F35" s="258" t="s">
        <v>65</v>
      </c>
      <c r="G35" s="383">
        <v>37</v>
      </c>
      <c r="H35" s="259">
        <v>183.5926413</v>
      </c>
      <c r="I35" s="263">
        <v>0.77</v>
      </c>
      <c r="J35" s="267">
        <v>4.95</v>
      </c>
    </row>
    <row r="36" spans="3:10" ht="15.75">
      <c r="C36" s="258">
        <v>19</v>
      </c>
      <c r="D36" s="258" t="s">
        <v>101</v>
      </c>
      <c r="E36" s="385" t="s">
        <v>118</v>
      </c>
      <c r="F36" s="258" t="s">
        <v>66</v>
      </c>
      <c r="G36" s="383">
        <v>37</v>
      </c>
      <c r="H36" s="259">
        <v>182.8887462</v>
      </c>
      <c r="I36" s="263">
        <v>0.76</v>
      </c>
      <c r="J36" s="267">
        <v>4.16</v>
      </c>
    </row>
    <row r="37" spans="3:10" ht="15.75">
      <c r="C37" s="258">
        <v>20</v>
      </c>
      <c r="D37" s="258" t="s">
        <v>32</v>
      </c>
      <c r="E37" s="385" t="s">
        <v>119</v>
      </c>
      <c r="F37" s="258" t="s">
        <v>33</v>
      </c>
      <c r="G37" s="383">
        <v>11</v>
      </c>
      <c r="H37" s="259">
        <v>54.8082608</v>
      </c>
      <c r="I37" s="263">
        <v>0.23</v>
      </c>
      <c r="J37" s="267">
        <v>4.95</v>
      </c>
    </row>
    <row r="38" spans="3:10" ht="15.75">
      <c r="C38" s="258"/>
      <c r="D38" s="258"/>
      <c r="E38" s="385"/>
      <c r="F38" s="258"/>
      <c r="G38" s="383"/>
      <c r="H38" s="259"/>
      <c r="I38" s="263"/>
      <c r="J38" s="263"/>
    </row>
    <row r="39" spans="3:10" ht="15.75">
      <c r="C39" s="258"/>
      <c r="D39" s="258"/>
      <c r="E39" s="385"/>
      <c r="F39" s="258"/>
      <c r="G39" s="383"/>
      <c r="H39" s="259"/>
      <c r="I39" s="263"/>
      <c r="J39" s="263"/>
    </row>
    <row r="40" spans="3:22" ht="15.75">
      <c r="C40" s="435"/>
      <c r="D40" s="268" t="s">
        <v>34</v>
      </c>
      <c r="E40" s="268"/>
      <c r="F40" s="268"/>
      <c r="G40" s="268"/>
      <c r="H40" s="388">
        <f>SUM(H14:H37)</f>
        <v>22390.347753600003</v>
      </c>
      <c r="I40" s="271">
        <f>SUM(I14:I37)</f>
        <v>93.61000000000004</v>
      </c>
      <c r="J40" s="271"/>
      <c r="S40" s="416"/>
      <c r="T40" s="436"/>
      <c r="U40" s="436"/>
      <c r="V40" s="436"/>
    </row>
    <row r="41" spans="3:10" ht="15.75">
      <c r="C41" s="435"/>
      <c r="D41" s="437"/>
      <c r="E41" s="437"/>
      <c r="F41" s="437"/>
      <c r="G41" s="437"/>
      <c r="H41" s="438"/>
      <c r="I41" s="439"/>
      <c r="J41" s="439"/>
    </row>
    <row r="42" spans="3:12" ht="15.75">
      <c r="C42" s="435"/>
      <c r="D42" s="261" t="s">
        <v>420</v>
      </c>
      <c r="E42" s="435"/>
      <c r="F42" s="435"/>
      <c r="G42" s="435"/>
      <c r="H42" s="440"/>
      <c r="I42" s="386"/>
      <c r="J42" s="386"/>
      <c r="K42" s="247"/>
      <c r="L42" s="394"/>
    </row>
    <row r="43" spans="2:10" ht="15.75">
      <c r="B43" s="410" t="str">
        <f>+$C$6&amp;D43</f>
        <v>IL&amp;FS  Infrastructure Debt Fund Series 2BTriparty Repo</v>
      </c>
      <c r="C43" s="435"/>
      <c r="D43" s="276" t="s">
        <v>421</v>
      </c>
      <c r="E43" s="435"/>
      <c r="F43" s="435"/>
      <c r="G43" s="435"/>
      <c r="H43" s="440">
        <v>1093.595551</v>
      </c>
      <c r="I43" s="263">
        <f>H43/H53*100</f>
        <v>4.571942801819687</v>
      </c>
      <c r="J43" s="393">
        <v>0.0337</v>
      </c>
    </row>
    <row r="44" spans="3:18" s="419" customFormat="1" ht="15.75">
      <c r="C44" s="441"/>
      <c r="D44" s="442" t="s">
        <v>34</v>
      </c>
      <c r="E44" s="443"/>
      <c r="F44" s="443"/>
      <c r="G44" s="443"/>
      <c r="H44" s="443">
        <f>SUM(H43)</f>
        <v>1093.595551</v>
      </c>
      <c r="I44" s="271">
        <f>I43</f>
        <v>4.571942801819687</v>
      </c>
      <c r="J44" s="271"/>
      <c r="L44" s="421"/>
      <c r="M44" s="410"/>
      <c r="R44" s="422"/>
    </row>
    <row r="45" spans="3:10" ht="15.75">
      <c r="C45" s="435"/>
      <c r="D45" s="435"/>
      <c r="E45" s="435"/>
      <c r="F45" s="435"/>
      <c r="G45" s="435"/>
      <c r="H45" s="440"/>
      <c r="I45" s="386"/>
      <c r="J45" s="386"/>
    </row>
    <row r="46" spans="2:10" ht="15.75">
      <c r="B46" s="410" t="str">
        <f>+$C$6&amp;D46</f>
        <v>IL&amp;FS  Infrastructure Debt Fund Series 2BTriparty Repo Margin</v>
      </c>
      <c r="C46" s="435"/>
      <c r="D46" s="435" t="s">
        <v>422</v>
      </c>
      <c r="E46" s="435"/>
      <c r="F46" s="435"/>
      <c r="G46" s="444"/>
      <c r="H46" s="440">
        <v>7.716115899999999</v>
      </c>
      <c r="I46" s="263">
        <f>H46/H53*100</f>
        <v>0.032258398010812164</v>
      </c>
      <c r="J46" s="263"/>
    </row>
    <row r="47" spans="3:10" ht="15.75">
      <c r="C47" s="435"/>
      <c r="D47" s="442" t="s">
        <v>34</v>
      </c>
      <c r="E47" s="443"/>
      <c r="F47" s="443"/>
      <c r="G47" s="443"/>
      <c r="H47" s="443">
        <f>H46</f>
        <v>7.716115899999999</v>
      </c>
      <c r="I47" s="271">
        <f>I46</f>
        <v>0.032258398010812164</v>
      </c>
      <c r="J47" s="271"/>
    </row>
    <row r="48" spans="3:10" ht="15.75">
      <c r="C48" s="435"/>
      <c r="D48" s="435"/>
      <c r="E48" s="435"/>
      <c r="F48" s="435"/>
      <c r="G48" s="435"/>
      <c r="H48" s="440"/>
      <c r="I48" s="386"/>
      <c r="J48" s="386"/>
    </row>
    <row r="49" spans="3:10" ht="15.75">
      <c r="C49" s="435"/>
      <c r="D49" s="261" t="s">
        <v>159</v>
      </c>
      <c r="E49" s="435"/>
      <c r="F49" s="435"/>
      <c r="G49" s="435"/>
      <c r="H49" s="440"/>
      <c r="I49" s="386"/>
      <c r="J49" s="386"/>
    </row>
    <row r="50" spans="2:10" ht="15.75">
      <c r="B50" s="410" t="str">
        <f>+$C$6&amp;D50</f>
        <v>IL&amp;FS  Infrastructure Debt Fund Series 2BNet Receivable/Payable</v>
      </c>
      <c r="C50" s="258">
        <v>1</v>
      </c>
      <c r="D50" s="258" t="s">
        <v>37</v>
      </c>
      <c r="E50" s="435"/>
      <c r="F50" s="435"/>
      <c r="G50" s="435"/>
      <c r="H50" s="440">
        <f>H52-H51</f>
        <v>-33.59358919999988</v>
      </c>
      <c r="I50" s="263">
        <f>H50/H53*100</f>
        <v>-0.14044311737532578</v>
      </c>
      <c r="J50" s="263"/>
    </row>
    <row r="51" spans="3:10" ht="15.75">
      <c r="C51" s="258">
        <v>2</v>
      </c>
      <c r="D51" s="258" t="s">
        <v>36</v>
      </c>
      <c r="E51" s="435"/>
      <c r="F51" s="435"/>
      <c r="G51" s="435"/>
      <c r="H51" s="440">
        <v>461.64607920000003</v>
      </c>
      <c r="I51" s="263">
        <f>+H51/$H$53*100</f>
        <v>1.929981762322222</v>
      </c>
      <c r="J51" s="263"/>
    </row>
    <row r="52" spans="3:18" s="419" customFormat="1" ht="15.75">
      <c r="C52" s="441"/>
      <c r="D52" s="442" t="s">
        <v>34</v>
      </c>
      <c r="E52" s="442"/>
      <c r="F52" s="442"/>
      <c r="G52" s="445"/>
      <c r="H52" s="446">
        <v>428.05249000000015</v>
      </c>
      <c r="I52" s="271">
        <f>SUM(I50:I51)</f>
        <v>1.7895386449468962</v>
      </c>
      <c r="J52" s="271"/>
      <c r="L52" s="421"/>
      <c r="M52" s="410"/>
      <c r="R52" s="422"/>
    </row>
    <row r="53" spans="3:19" s="419" customFormat="1" ht="15.75">
      <c r="C53" s="441"/>
      <c r="D53" s="447" t="s">
        <v>38</v>
      </c>
      <c r="E53" s="447"/>
      <c r="F53" s="447"/>
      <c r="G53" s="447"/>
      <c r="H53" s="283">
        <v>23919.712</v>
      </c>
      <c r="I53" s="284">
        <f>I40+I44+I47+I52</f>
        <v>100.00373984477744</v>
      </c>
      <c r="J53" s="284"/>
      <c r="L53" s="421"/>
      <c r="M53" s="410"/>
      <c r="R53" s="422"/>
      <c r="S53" s="416"/>
    </row>
    <row r="54" spans="3:19" ht="15.75">
      <c r="C54" s="417"/>
      <c r="D54" s="448"/>
      <c r="E54" s="448"/>
      <c r="F54" s="448"/>
      <c r="G54" s="448"/>
      <c r="H54" s="449"/>
      <c r="I54" s="450"/>
      <c r="J54" s="450"/>
      <c r="S54" s="451"/>
    </row>
    <row r="55" spans="3:19" ht="15.75">
      <c r="C55" s="417"/>
      <c r="D55" s="399" t="s">
        <v>389</v>
      </c>
      <c r="E55" s="448"/>
      <c r="F55" s="448"/>
      <c r="G55" s="448"/>
      <c r="H55" s="452"/>
      <c r="I55" s="453">
        <v>675000000</v>
      </c>
      <c r="J55" s="454"/>
      <c r="S55" s="451"/>
    </row>
    <row r="56" spans="3:19" ht="15.75">
      <c r="C56" s="417"/>
      <c r="D56" s="399"/>
      <c r="E56" s="448"/>
      <c r="F56" s="448"/>
      <c r="G56" s="448"/>
      <c r="H56" s="452"/>
      <c r="I56" s="455"/>
      <c r="J56" s="456"/>
      <c r="S56" s="451"/>
    </row>
    <row r="57" spans="3:19" ht="15.75">
      <c r="C57" s="417"/>
      <c r="D57" s="399"/>
      <c r="E57" s="448"/>
      <c r="F57" s="448"/>
      <c r="G57" s="448"/>
      <c r="H57" s="452"/>
      <c r="I57" s="455"/>
      <c r="J57" s="456"/>
      <c r="S57" s="451"/>
    </row>
    <row r="58" spans="3:19" ht="15.75">
      <c r="C58" s="417"/>
      <c r="D58" s="303" t="s">
        <v>423</v>
      </c>
      <c r="E58" s="298"/>
      <c r="F58" s="448"/>
      <c r="G58" s="448"/>
      <c r="H58" s="449"/>
      <c r="I58" s="455"/>
      <c r="J58" s="456"/>
      <c r="S58" s="451"/>
    </row>
    <row r="59" spans="3:19" ht="74.25" customHeight="1">
      <c r="C59" s="417"/>
      <c r="D59" s="301" t="s">
        <v>424</v>
      </c>
      <c r="E59" s="402" t="s">
        <v>460</v>
      </c>
      <c r="F59" s="448"/>
      <c r="G59" s="448"/>
      <c r="H59" s="449"/>
      <c r="I59" s="455"/>
      <c r="J59" s="456"/>
      <c r="S59" s="451"/>
    </row>
    <row r="60" spans="3:19" ht="15.75">
      <c r="C60" s="417"/>
      <c r="D60" s="303" t="s">
        <v>453</v>
      </c>
      <c r="E60" s="298"/>
      <c r="F60" s="448"/>
      <c r="G60" s="448"/>
      <c r="H60" s="449"/>
      <c r="I60" s="455"/>
      <c r="J60" s="456"/>
      <c r="S60" s="451"/>
    </row>
    <row r="61" spans="3:19" ht="15.75">
      <c r="C61" s="417"/>
      <c r="D61" s="304" t="s">
        <v>427</v>
      </c>
      <c r="E61" s="403">
        <v>1059393.0707</v>
      </c>
      <c r="F61" s="448"/>
      <c r="G61" s="448"/>
      <c r="H61" s="449"/>
      <c r="I61" s="455"/>
      <c r="J61" s="456"/>
      <c r="S61" s="451"/>
    </row>
    <row r="62" spans="3:19" ht="15.75">
      <c r="C62" s="417"/>
      <c r="D62" s="303" t="s">
        <v>454</v>
      </c>
      <c r="E62" s="298"/>
      <c r="F62" s="448"/>
      <c r="G62" s="448"/>
      <c r="H62" s="449"/>
      <c r="I62" s="455"/>
      <c r="J62" s="456"/>
      <c r="S62" s="451"/>
    </row>
    <row r="63" spans="3:19" ht="15.75">
      <c r="C63" s="417"/>
      <c r="D63" s="304" t="s">
        <v>427</v>
      </c>
      <c r="E63" s="403">
        <v>1063098.3071</v>
      </c>
      <c r="F63" s="448"/>
      <c r="G63" s="448"/>
      <c r="H63" s="449"/>
      <c r="I63" s="455"/>
      <c r="J63" s="456"/>
      <c r="S63" s="451"/>
    </row>
    <row r="64" spans="3:19" ht="15.75">
      <c r="C64" s="417"/>
      <c r="D64" s="306" t="s">
        <v>430</v>
      </c>
      <c r="E64" s="402" t="s">
        <v>431</v>
      </c>
      <c r="F64" s="448"/>
      <c r="G64" s="448"/>
      <c r="H64" s="449"/>
      <c r="I64" s="455"/>
      <c r="J64" s="456"/>
      <c r="S64" s="451"/>
    </row>
    <row r="65" spans="3:19" ht="30.75" customHeight="1">
      <c r="C65" s="417"/>
      <c r="D65" s="301" t="s">
        <v>432</v>
      </c>
      <c r="E65" s="402" t="s">
        <v>431</v>
      </c>
      <c r="F65" s="448"/>
      <c r="G65" s="448"/>
      <c r="H65" s="449"/>
      <c r="I65" s="455"/>
      <c r="J65" s="456"/>
      <c r="S65" s="451"/>
    </row>
    <row r="66" spans="3:19" ht="31.5">
      <c r="C66" s="417"/>
      <c r="D66" s="301" t="s">
        <v>461</v>
      </c>
      <c r="E66" s="402" t="s">
        <v>431</v>
      </c>
      <c r="F66" s="448"/>
      <c r="G66" s="448"/>
      <c r="H66" s="449"/>
      <c r="I66" s="455"/>
      <c r="J66" s="456"/>
      <c r="S66" s="451"/>
    </row>
    <row r="67" spans="3:19" ht="15.75">
      <c r="C67" s="417"/>
      <c r="D67" s="306" t="s">
        <v>434</v>
      </c>
      <c r="E67" s="402" t="s">
        <v>431</v>
      </c>
      <c r="F67" s="448"/>
      <c r="G67" s="448"/>
      <c r="H67" s="449"/>
      <c r="I67" s="455"/>
      <c r="J67" s="456"/>
      <c r="S67" s="451"/>
    </row>
    <row r="68" spans="3:19" ht="31.5">
      <c r="C68" s="417"/>
      <c r="D68" s="404" t="s">
        <v>457</v>
      </c>
      <c r="E68" s="402" t="s">
        <v>240</v>
      </c>
      <c r="F68" s="448"/>
      <c r="G68" s="448"/>
      <c r="H68" s="449"/>
      <c r="I68" s="455"/>
      <c r="J68" s="456"/>
      <c r="S68" s="451"/>
    </row>
    <row r="69" spans="3:19" ht="15.75">
      <c r="C69" s="417"/>
      <c r="D69" s="303" t="s">
        <v>437</v>
      </c>
      <c r="E69" s="402" t="s">
        <v>240</v>
      </c>
      <c r="F69" s="448"/>
      <c r="G69" s="448"/>
      <c r="H69" s="449"/>
      <c r="I69" s="455"/>
      <c r="J69" s="456"/>
      <c r="S69" s="451"/>
    </row>
    <row r="70" spans="3:19" ht="15.75">
      <c r="C70" s="417"/>
      <c r="D70" s="315" t="s">
        <v>442</v>
      </c>
      <c r="E70" s="298"/>
      <c r="F70" s="448"/>
      <c r="G70" s="448"/>
      <c r="H70" s="449"/>
      <c r="I70" s="455"/>
      <c r="J70" s="456"/>
      <c r="S70" s="451"/>
    </row>
    <row r="71" spans="3:19" ht="15.75">
      <c r="C71" s="417"/>
      <c r="D71" s="298" t="s">
        <v>458</v>
      </c>
      <c r="E71" s="298"/>
      <c r="F71" s="448"/>
      <c r="G71" s="448"/>
      <c r="H71" s="449"/>
      <c r="I71" s="455"/>
      <c r="J71" s="456"/>
      <c r="S71" s="451"/>
    </row>
    <row r="72" spans="3:19" ht="15.75">
      <c r="C72" s="417"/>
      <c r="D72" s="298"/>
      <c r="E72" s="298"/>
      <c r="F72" s="448"/>
      <c r="G72" s="448"/>
      <c r="H72" s="449"/>
      <c r="I72" s="455"/>
      <c r="J72" s="456"/>
      <c r="S72" s="451"/>
    </row>
    <row r="73" spans="3:19" ht="15.75">
      <c r="C73" s="417"/>
      <c r="D73" s="318" t="s">
        <v>443</v>
      </c>
      <c r="E73" s="298"/>
      <c r="F73" s="448"/>
      <c r="G73" s="448"/>
      <c r="H73" s="449"/>
      <c r="I73" s="455"/>
      <c r="J73" s="456"/>
      <c r="S73" s="451"/>
    </row>
    <row r="74" spans="3:19" ht="15.75">
      <c r="C74" s="417"/>
      <c r="D74" s="318"/>
      <c r="E74" s="298"/>
      <c r="F74" s="448"/>
      <c r="G74" s="448"/>
      <c r="H74" s="449"/>
      <c r="I74" s="455"/>
      <c r="J74" s="456"/>
      <c r="S74" s="451"/>
    </row>
    <row r="75" spans="3:19" ht="30.75" customHeight="1">
      <c r="C75" s="321" t="s">
        <v>113</v>
      </c>
      <c r="D75" s="364" t="s">
        <v>114</v>
      </c>
      <c r="E75" s="364"/>
      <c r="F75" s="364"/>
      <c r="G75" s="364"/>
      <c r="H75" s="364"/>
      <c r="I75" s="365"/>
      <c r="J75" s="456"/>
      <c r="S75" s="451"/>
    </row>
    <row r="76" spans="3:19" ht="15.75">
      <c r="C76" s="417"/>
      <c r="D76" s="399"/>
      <c r="E76" s="448"/>
      <c r="F76" s="448"/>
      <c r="G76" s="448"/>
      <c r="H76" s="449"/>
      <c r="I76" s="455"/>
      <c r="J76" s="456"/>
      <c r="S76" s="451"/>
    </row>
    <row r="77" spans="3:10" ht="15.75">
      <c r="C77" s="457"/>
      <c r="D77" s="458"/>
      <c r="E77" s="458"/>
      <c r="F77" s="458"/>
      <c r="G77" s="458"/>
      <c r="H77" s="459"/>
      <c r="I77" s="458"/>
      <c r="J77" s="460"/>
    </row>
    <row r="79" spans="7:8" ht="15.75" hidden="1">
      <c r="G79" s="410">
        <v>2156312166.17</v>
      </c>
      <c r="H79" s="416">
        <v>21563.1216617</v>
      </c>
    </row>
    <row r="80" ht="15.75" hidden="1">
      <c r="H80" s="416">
        <v>2249.2896881999986</v>
      </c>
    </row>
  </sheetData>
  <sheetProtection/>
  <mergeCells count="10">
    <mergeCell ref="J10:J11"/>
    <mergeCell ref="D75:I75"/>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R71"/>
  <sheetViews>
    <sheetView zoomScalePageLayoutView="0" workbookViewId="0" topLeftCell="C1">
      <selection activeCell="C1" sqref="C1"/>
    </sheetView>
  </sheetViews>
  <sheetFormatPr defaultColWidth="9.140625" defaultRowHeight="15"/>
  <cols>
    <col min="1" max="2" width="8.140625" style="419" hidden="1" customWidth="1"/>
    <col min="3" max="3" width="7.57421875" style="419" customWidth="1"/>
    <col min="4" max="4" width="62.00390625" style="419" customWidth="1"/>
    <col min="5" max="5" width="23.8515625" style="419" customWidth="1"/>
    <col min="6" max="6" width="18.421875" style="419" customWidth="1"/>
    <col min="7" max="7" width="13.57421875" style="419" bestFit="1" customWidth="1"/>
    <col min="8" max="8" width="16.8515625" style="419" customWidth="1"/>
    <col min="9" max="10" width="14.7109375" style="419" customWidth="1"/>
    <col min="11" max="11" width="21.00390625" style="419" hidden="1" customWidth="1"/>
    <col min="12" max="12" width="9.140625" style="421" hidden="1" customWidth="1"/>
    <col min="13" max="13" width="15.140625" style="416" customWidth="1"/>
    <col min="14" max="14" width="25.57421875" style="419" bestFit="1" customWidth="1"/>
    <col min="15" max="15" width="9.140625" style="419" customWidth="1"/>
    <col min="16" max="17" width="9.28125" style="419" bestFit="1" customWidth="1"/>
    <col min="18" max="16384" width="9.140625" style="419" customWidth="1"/>
  </cols>
  <sheetData>
    <row r="1" spans="1:10" ht="15.75">
      <c r="A1" s="461"/>
      <c r="B1" s="462"/>
      <c r="C1" s="461"/>
      <c r="D1" s="462"/>
      <c r="E1" s="462"/>
      <c r="F1" s="462"/>
      <c r="G1" s="463"/>
      <c r="H1" s="462"/>
      <c r="I1" s="462"/>
      <c r="J1" s="464"/>
    </row>
    <row r="2" spans="1:10" ht="15.75">
      <c r="A2" s="465"/>
      <c r="C2" s="465"/>
      <c r="G2" s="466"/>
      <c r="J2" s="467"/>
    </row>
    <row r="3" spans="1:10" ht="15.75">
      <c r="A3" s="465"/>
      <c r="C3" s="465"/>
      <c r="G3" s="466"/>
      <c r="J3" s="467"/>
    </row>
    <row r="4" spans="1:10" ht="15.75">
      <c r="A4" s="465"/>
      <c r="C4" s="465"/>
      <c r="G4" s="466"/>
      <c r="J4" s="467"/>
    </row>
    <row r="5" spans="1:10" ht="15.75">
      <c r="A5" s="465"/>
      <c r="C5" s="292" t="s">
        <v>411</v>
      </c>
      <c r="G5" s="466"/>
      <c r="J5" s="467"/>
    </row>
    <row r="6" spans="1:10" ht="15.75" customHeight="1">
      <c r="A6" s="465"/>
      <c r="C6" s="334" t="s">
        <v>462</v>
      </c>
      <c r="D6" s="335"/>
      <c r="E6" s="335"/>
      <c r="F6" s="335"/>
      <c r="G6" s="335"/>
      <c r="H6" s="335"/>
      <c r="I6" s="336"/>
      <c r="J6" s="468"/>
    </row>
    <row r="7" spans="1:10" ht="15.75" customHeight="1">
      <c r="A7" s="465"/>
      <c r="C7" s="469" t="s">
        <v>413</v>
      </c>
      <c r="D7" s="470"/>
      <c r="E7" s="470"/>
      <c r="F7" s="470"/>
      <c r="G7" s="470"/>
      <c r="H7" s="470"/>
      <c r="I7" s="471"/>
      <c r="J7" s="468"/>
    </row>
    <row r="8" spans="1:12" ht="15.75">
      <c r="A8" s="465"/>
      <c r="C8" s="423" t="s">
        <v>414</v>
      </c>
      <c r="D8" s="424"/>
      <c r="E8" s="424"/>
      <c r="F8" s="424"/>
      <c r="G8" s="424"/>
      <c r="H8" s="424"/>
      <c r="I8" s="425"/>
      <c r="J8" s="472"/>
      <c r="K8" s="338"/>
      <c r="L8" s="473"/>
    </row>
    <row r="9" spans="1:12" ht="15.75">
      <c r="A9" s="465"/>
      <c r="C9" s="426"/>
      <c r="D9" s="427"/>
      <c r="E9" s="427"/>
      <c r="F9" s="427"/>
      <c r="G9" s="427"/>
      <c r="H9" s="427"/>
      <c r="I9" s="428"/>
      <c r="J9" s="428"/>
      <c r="K9" s="338"/>
      <c r="L9" s="473"/>
    </row>
    <row r="10" spans="1:13" ht="15.75" customHeight="1">
      <c r="A10" s="465"/>
      <c r="C10" s="252" t="s">
        <v>0</v>
      </c>
      <c r="D10" s="377" t="s">
        <v>380</v>
      </c>
      <c r="E10" s="377" t="s">
        <v>415</v>
      </c>
      <c r="F10" s="378" t="s">
        <v>3</v>
      </c>
      <c r="G10" s="377" t="s">
        <v>4</v>
      </c>
      <c r="H10" s="379" t="s">
        <v>381</v>
      </c>
      <c r="I10" s="380" t="s">
        <v>382</v>
      </c>
      <c r="J10" s="380" t="s">
        <v>7</v>
      </c>
      <c r="K10" s="429"/>
      <c r="M10" s="474"/>
    </row>
    <row r="11" spans="1:11" ht="15.75">
      <c r="A11" s="465"/>
      <c r="C11" s="252"/>
      <c r="D11" s="377"/>
      <c r="E11" s="377"/>
      <c r="F11" s="378"/>
      <c r="G11" s="377"/>
      <c r="H11" s="379" t="s">
        <v>416</v>
      </c>
      <c r="I11" s="380"/>
      <c r="J11" s="380"/>
      <c r="K11" s="429"/>
    </row>
    <row r="12" spans="1:13" s="410" customFormat="1" ht="15.75">
      <c r="A12" s="417"/>
      <c r="C12" s="431"/>
      <c r="D12" s="432"/>
      <c r="E12" s="432"/>
      <c r="F12" s="432"/>
      <c r="G12" s="432"/>
      <c r="H12" s="433"/>
      <c r="I12" s="434"/>
      <c r="J12" s="434"/>
      <c r="K12" s="430"/>
      <c r="L12" s="415"/>
      <c r="M12" s="416"/>
    </row>
    <row r="13" spans="1:13" s="410" customFormat="1" ht="15.75">
      <c r="A13" s="417"/>
      <c r="C13" s="258"/>
      <c r="D13" s="261" t="s">
        <v>463</v>
      </c>
      <c r="E13" s="385"/>
      <c r="F13" s="258"/>
      <c r="G13" s="383"/>
      <c r="H13" s="259"/>
      <c r="I13" s="386"/>
      <c r="J13" s="386"/>
      <c r="K13" s="419"/>
      <c r="L13" s="421"/>
      <c r="M13" s="416"/>
    </row>
    <row r="14" spans="1:13" s="410" customFormat="1" ht="15.75">
      <c r="A14" s="417" t="str">
        <f>+$C$6&amp;D14</f>
        <v>IL&amp;FS  Infrastructure Debt Fund Series 2CIL&amp;FS Wind Energy Ltd</v>
      </c>
      <c r="C14" s="258">
        <v>1</v>
      </c>
      <c r="D14" s="258" t="s">
        <v>9</v>
      </c>
      <c r="E14" s="385" t="s">
        <v>10</v>
      </c>
      <c r="F14" s="258" t="s">
        <v>42</v>
      </c>
      <c r="G14" s="383">
        <v>5</v>
      </c>
      <c r="H14" s="259">
        <v>63.3029214</v>
      </c>
      <c r="I14" s="263">
        <v>0.31</v>
      </c>
      <c r="J14" s="264">
        <v>0</v>
      </c>
      <c r="L14" s="415"/>
      <c r="M14" s="416"/>
    </row>
    <row r="15" spans="1:13" s="410" customFormat="1" ht="15.75">
      <c r="A15" s="417" t="str">
        <f aca="true" t="shared" si="0" ref="A15:A20">+$C$6&amp;D15</f>
        <v>IL&amp;FS  Infrastructure Debt Fund Series 2C</v>
      </c>
      <c r="C15" s="258"/>
      <c r="D15" s="258"/>
      <c r="E15" s="385"/>
      <c r="F15" s="258"/>
      <c r="G15" s="383"/>
      <c r="H15" s="259"/>
      <c r="I15" s="263"/>
      <c r="J15" s="263"/>
      <c r="L15" s="415"/>
      <c r="M15" s="416"/>
    </row>
    <row r="16" spans="1:13" s="410" customFormat="1" ht="15.75">
      <c r="A16" s="417" t="str">
        <f t="shared" si="0"/>
        <v>IL&amp;FS  Infrastructure Debt Fund Series 2CDebt Instrument-Privately Placed-Unlisted</v>
      </c>
      <c r="C16" s="258"/>
      <c r="D16" s="261" t="s">
        <v>15</v>
      </c>
      <c r="E16" s="385"/>
      <c r="F16" s="258"/>
      <c r="G16" s="383"/>
      <c r="H16" s="259"/>
      <c r="I16" s="263"/>
      <c r="J16" s="263"/>
      <c r="L16" s="415"/>
      <c r="M16" s="416"/>
    </row>
    <row r="17" spans="1:13" s="410" customFormat="1" ht="15.75">
      <c r="A17" s="417"/>
      <c r="C17" s="258">
        <v>2</v>
      </c>
      <c r="D17" s="258" t="s">
        <v>48</v>
      </c>
      <c r="E17" s="385" t="s">
        <v>49</v>
      </c>
      <c r="F17" s="258" t="s">
        <v>50</v>
      </c>
      <c r="G17" s="383">
        <v>558</v>
      </c>
      <c r="H17" s="259">
        <v>5580</v>
      </c>
      <c r="I17" s="263">
        <v>27.59</v>
      </c>
      <c r="J17" s="264">
        <v>9.09</v>
      </c>
      <c r="L17" s="415"/>
      <c r="M17" s="416"/>
    </row>
    <row r="18" spans="1:13" s="410" customFormat="1" ht="15.75">
      <c r="A18" s="417" t="str">
        <f t="shared" si="0"/>
        <v>IL&amp;FS  Infrastructure Debt Fund Series 2CAbhitech Developers Private Ltd</v>
      </c>
      <c r="C18" s="258">
        <v>3</v>
      </c>
      <c r="D18" s="258" t="s">
        <v>46</v>
      </c>
      <c r="E18" s="385" t="s">
        <v>99</v>
      </c>
      <c r="F18" s="258" t="s">
        <v>47</v>
      </c>
      <c r="G18" s="383">
        <v>395000</v>
      </c>
      <c r="H18" s="259">
        <v>3950</v>
      </c>
      <c r="I18" s="263">
        <v>19.53</v>
      </c>
      <c r="J18" s="264">
        <v>14.57</v>
      </c>
      <c r="L18" s="415"/>
      <c r="M18" s="416"/>
    </row>
    <row r="19" spans="1:13" s="410" customFormat="1" ht="15.75">
      <c r="A19" s="417" t="str">
        <f t="shared" si="0"/>
        <v>IL&amp;FS  Infrastructure Debt Fund Series 2CKanchanjunga Power Company Pvt Ltd</v>
      </c>
      <c r="C19" s="258">
        <v>4</v>
      </c>
      <c r="D19" s="258" t="s">
        <v>44</v>
      </c>
      <c r="E19" s="385" t="s">
        <v>105</v>
      </c>
      <c r="F19" s="258" t="s">
        <v>82</v>
      </c>
      <c r="G19" s="383">
        <v>280</v>
      </c>
      <c r="H19" s="259">
        <v>2800</v>
      </c>
      <c r="I19" s="263">
        <v>13.85</v>
      </c>
      <c r="J19" s="264">
        <v>9.09</v>
      </c>
      <c r="L19" s="415"/>
      <c r="M19" s="416"/>
    </row>
    <row r="20" spans="1:13" s="410" customFormat="1" ht="15.75">
      <c r="A20" s="417" t="str">
        <f t="shared" si="0"/>
        <v>IL&amp;FS  Infrastructure Debt Fund Series 2CAMRI Hospitals Ltd</v>
      </c>
      <c r="C20" s="258">
        <v>5</v>
      </c>
      <c r="D20" s="258" t="s">
        <v>51</v>
      </c>
      <c r="E20" s="385" t="s">
        <v>52</v>
      </c>
      <c r="F20" s="258" t="s">
        <v>79</v>
      </c>
      <c r="G20" s="383">
        <v>105</v>
      </c>
      <c r="H20" s="259">
        <v>1050</v>
      </c>
      <c r="I20" s="263">
        <v>5.19</v>
      </c>
      <c r="J20" s="264">
        <v>10.8</v>
      </c>
      <c r="L20" s="415"/>
      <c r="M20" s="416"/>
    </row>
    <row r="21" spans="1:13" s="410" customFormat="1" ht="15.75">
      <c r="A21" s="417" t="str">
        <f>+$C$6&amp;D21</f>
        <v>IL&amp;FS  Infrastructure Debt Fund Series 2CBhilangana Hydro Power Ltd</v>
      </c>
      <c r="C21" s="258">
        <v>6</v>
      </c>
      <c r="D21" s="258" t="s">
        <v>48</v>
      </c>
      <c r="E21" s="385" t="s">
        <v>49</v>
      </c>
      <c r="F21" s="258" t="s">
        <v>54</v>
      </c>
      <c r="G21" s="383">
        <v>8</v>
      </c>
      <c r="H21" s="259">
        <v>80</v>
      </c>
      <c r="I21" s="263">
        <v>0.4</v>
      </c>
      <c r="J21" s="264">
        <v>9.09</v>
      </c>
      <c r="L21" s="415"/>
      <c r="M21" s="416"/>
    </row>
    <row r="22" spans="1:13" s="410" customFormat="1" ht="15.75">
      <c r="A22" s="417" t="str">
        <f>+$C$6&amp;D22</f>
        <v>IL&amp;FS  Infrastructure Debt Fund Series 2CTime Technoplast Ltd</v>
      </c>
      <c r="C22" s="258">
        <v>7</v>
      </c>
      <c r="D22" s="258" t="s">
        <v>56</v>
      </c>
      <c r="E22" s="385" t="s">
        <v>57</v>
      </c>
      <c r="F22" s="258" t="s">
        <v>58</v>
      </c>
      <c r="G22" s="383">
        <v>1562</v>
      </c>
      <c r="H22" s="259">
        <v>15.62</v>
      </c>
      <c r="I22" s="263">
        <v>0.08</v>
      </c>
      <c r="J22" s="264">
        <v>10.5</v>
      </c>
      <c r="L22" s="415"/>
      <c r="M22" s="416"/>
    </row>
    <row r="23" spans="1:13" s="410" customFormat="1" ht="15.75">
      <c r="A23" s="417"/>
      <c r="C23" s="258"/>
      <c r="D23" s="258"/>
      <c r="E23" s="385"/>
      <c r="F23" s="258"/>
      <c r="G23" s="383"/>
      <c r="H23" s="259"/>
      <c r="I23" s="263"/>
      <c r="J23" s="263"/>
      <c r="L23" s="415"/>
      <c r="M23" s="416"/>
    </row>
    <row r="24" spans="1:13" s="410" customFormat="1" ht="15.75">
      <c r="A24" s="417"/>
      <c r="C24" s="258"/>
      <c r="D24" s="261" t="s">
        <v>16</v>
      </c>
      <c r="E24" s="385"/>
      <c r="F24" s="258"/>
      <c r="G24" s="383"/>
      <c r="H24" s="259"/>
      <c r="I24" s="263"/>
      <c r="J24" s="263"/>
      <c r="L24" s="415"/>
      <c r="M24" s="416"/>
    </row>
    <row r="25" spans="1:13" s="410" customFormat="1" ht="15.75">
      <c r="A25" s="417"/>
      <c r="C25" s="258">
        <v>8</v>
      </c>
      <c r="D25" s="258" t="s">
        <v>61</v>
      </c>
      <c r="E25" s="385" t="s">
        <v>118</v>
      </c>
      <c r="F25" s="258" t="s">
        <v>62</v>
      </c>
      <c r="G25" s="383">
        <v>500</v>
      </c>
      <c r="H25" s="259">
        <v>2469.000625</v>
      </c>
      <c r="I25" s="263">
        <v>12.21</v>
      </c>
      <c r="J25" s="267">
        <v>4.19</v>
      </c>
      <c r="L25" s="415"/>
      <c r="M25" s="416"/>
    </row>
    <row r="26" spans="1:13" s="410" customFormat="1" ht="15.75">
      <c r="A26" s="417"/>
      <c r="C26" s="258">
        <v>9</v>
      </c>
      <c r="D26" s="258" t="s">
        <v>63</v>
      </c>
      <c r="E26" s="385" t="s">
        <v>118</v>
      </c>
      <c r="F26" s="258" t="s">
        <v>64</v>
      </c>
      <c r="G26" s="383">
        <v>154</v>
      </c>
      <c r="H26" s="259">
        <v>767.8560025</v>
      </c>
      <c r="I26" s="263">
        <v>3.8</v>
      </c>
      <c r="J26" s="267">
        <v>3.95</v>
      </c>
      <c r="L26" s="415"/>
      <c r="M26" s="416"/>
    </row>
    <row r="27" spans="1:13" s="410" customFormat="1" ht="15.75">
      <c r="A27" s="417"/>
      <c r="C27" s="258">
        <v>10</v>
      </c>
      <c r="D27" s="258" t="s">
        <v>59</v>
      </c>
      <c r="E27" s="385" t="s">
        <v>118</v>
      </c>
      <c r="F27" s="258" t="s">
        <v>104</v>
      </c>
      <c r="G27" s="383">
        <v>142</v>
      </c>
      <c r="H27" s="259">
        <v>698.0346743</v>
      </c>
      <c r="I27" s="263">
        <v>3.45</v>
      </c>
      <c r="J27" s="267">
        <v>4.3</v>
      </c>
      <c r="L27" s="415"/>
      <c r="M27" s="416"/>
    </row>
    <row r="28" spans="1:13" s="410" customFormat="1" ht="15.75">
      <c r="A28" s="417"/>
      <c r="C28" s="258">
        <v>11</v>
      </c>
      <c r="D28" s="258" t="s">
        <v>32</v>
      </c>
      <c r="E28" s="385" t="s">
        <v>118</v>
      </c>
      <c r="F28" s="258" t="s">
        <v>65</v>
      </c>
      <c r="G28" s="383">
        <v>74</v>
      </c>
      <c r="H28" s="259">
        <v>367.1852825</v>
      </c>
      <c r="I28" s="263">
        <v>1.82</v>
      </c>
      <c r="J28" s="267">
        <v>4.95</v>
      </c>
      <c r="L28" s="415"/>
      <c r="M28" s="416"/>
    </row>
    <row r="29" spans="1:13" s="410" customFormat="1" ht="15.75">
      <c r="A29" s="417"/>
      <c r="C29" s="258">
        <v>12</v>
      </c>
      <c r="D29" s="258" t="s">
        <v>101</v>
      </c>
      <c r="E29" s="385" t="s">
        <v>118</v>
      </c>
      <c r="F29" s="258" t="s">
        <v>66</v>
      </c>
      <c r="G29" s="383">
        <v>74</v>
      </c>
      <c r="H29" s="259">
        <v>365.7774923</v>
      </c>
      <c r="I29" s="263">
        <v>1.81</v>
      </c>
      <c r="J29" s="267">
        <v>4.16</v>
      </c>
      <c r="L29" s="415"/>
      <c r="M29" s="416"/>
    </row>
    <row r="30" spans="1:13" s="410" customFormat="1" ht="15.75">
      <c r="A30" s="417"/>
      <c r="C30" s="258">
        <v>13</v>
      </c>
      <c r="D30" s="258" t="s">
        <v>67</v>
      </c>
      <c r="E30" s="385" t="s">
        <v>117</v>
      </c>
      <c r="F30" s="258" t="s">
        <v>68</v>
      </c>
      <c r="G30" s="383">
        <v>71</v>
      </c>
      <c r="H30" s="259">
        <v>350.7400657</v>
      </c>
      <c r="I30" s="263">
        <v>1.73</v>
      </c>
      <c r="J30" s="267">
        <v>4.25</v>
      </c>
      <c r="L30" s="415"/>
      <c r="M30" s="416"/>
    </row>
    <row r="31" spans="1:13" s="410" customFormat="1" ht="15.75">
      <c r="A31" s="417"/>
      <c r="C31" s="258">
        <v>14</v>
      </c>
      <c r="D31" s="258" t="s">
        <v>32</v>
      </c>
      <c r="E31" s="385" t="s">
        <v>119</v>
      </c>
      <c r="F31" s="258" t="s">
        <v>33</v>
      </c>
      <c r="G31" s="383">
        <v>21</v>
      </c>
      <c r="H31" s="259">
        <v>104.6339525</v>
      </c>
      <c r="I31" s="263">
        <v>0.52</v>
      </c>
      <c r="J31" s="267">
        <v>4.95</v>
      </c>
      <c r="L31" s="415"/>
      <c r="M31" s="416"/>
    </row>
    <row r="32" spans="1:13" s="410" customFormat="1" ht="15.75">
      <c r="A32" s="417"/>
      <c r="C32" s="258"/>
      <c r="D32" s="258"/>
      <c r="E32" s="385"/>
      <c r="F32" s="258"/>
      <c r="G32" s="383"/>
      <c r="H32" s="259"/>
      <c r="I32" s="263"/>
      <c r="J32" s="263"/>
      <c r="L32" s="415"/>
      <c r="M32" s="416"/>
    </row>
    <row r="33" spans="1:18" s="410" customFormat="1" ht="15.75">
      <c r="A33" s="417"/>
      <c r="C33" s="441"/>
      <c r="D33" s="442" t="s">
        <v>34</v>
      </c>
      <c r="E33" s="442"/>
      <c r="F33" s="442"/>
      <c r="G33" s="442"/>
      <c r="H33" s="446">
        <f>SUM(H14:H31)</f>
        <v>18662.1510162</v>
      </c>
      <c r="I33" s="271">
        <f>SUM(I14:I32)</f>
        <v>92.28999999999999</v>
      </c>
      <c r="J33" s="271"/>
      <c r="K33" s="419"/>
      <c r="L33" s="421"/>
      <c r="M33" s="416"/>
      <c r="N33" s="416"/>
      <c r="P33" s="436"/>
      <c r="Q33" s="436"/>
      <c r="R33" s="436"/>
    </row>
    <row r="34" spans="1:13" s="410" customFormat="1" ht="15.75">
      <c r="A34" s="417"/>
      <c r="C34" s="435"/>
      <c r="D34" s="437"/>
      <c r="E34" s="437"/>
      <c r="F34" s="437"/>
      <c r="G34" s="437"/>
      <c r="H34" s="438"/>
      <c r="I34" s="439"/>
      <c r="J34" s="439"/>
      <c r="L34" s="415"/>
      <c r="M34" s="416"/>
    </row>
    <row r="35" spans="1:12" ht="15.75">
      <c r="A35" s="465"/>
      <c r="C35" s="441"/>
      <c r="D35" s="261" t="s">
        <v>420</v>
      </c>
      <c r="E35" s="441"/>
      <c r="F35" s="441"/>
      <c r="G35" s="441"/>
      <c r="H35" s="475"/>
      <c r="I35" s="476"/>
      <c r="J35" s="476"/>
      <c r="K35" s="338"/>
      <c r="L35" s="473"/>
    </row>
    <row r="36" spans="1:10" ht="15.75">
      <c r="A36" s="465"/>
      <c r="B36" s="419" t="str">
        <f>+$C$6&amp;D36</f>
        <v>IL&amp;FS  Infrastructure Debt Fund Series 2CTriparty Repo</v>
      </c>
      <c r="C36" s="441"/>
      <c r="D36" s="276" t="s">
        <v>421</v>
      </c>
      <c r="E36" s="441"/>
      <c r="F36" s="441"/>
      <c r="G36" s="441"/>
      <c r="H36" s="475">
        <v>1500.0208723</v>
      </c>
      <c r="I36" s="263">
        <v>7.42</v>
      </c>
      <c r="J36" s="393">
        <v>0.0337</v>
      </c>
    </row>
    <row r="37" spans="1:10" ht="15.75">
      <c r="A37" s="465"/>
      <c r="C37" s="441"/>
      <c r="D37" s="442" t="s">
        <v>34</v>
      </c>
      <c r="E37" s="442"/>
      <c r="F37" s="442"/>
      <c r="G37" s="442"/>
      <c r="H37" s="446">
        <f>SUM(H36)</f>
        <v>1500.0208723</v>
      </c>
      <c r="I37" s="271">
        <f>I36</f>
        <v>7.42</v>
      </c>
      <c r="J37" s="271"/>
    </row>
    <row r="38" spans="1:13" s="410" customFormat="1" ht="15.75">
      <c r="A38" s="417"/>
      <c r="C38" s="441"/>
      <c r="D38" s="441"/>
      <c r="E38" s="441"/>
      <c r="F38" s="441"/>
      <c r="G38" s="441"/>
      <c r="H38" s="475"/>
      <c r="I38" s="476"/>
      <c r="J38" s="476"/>
      <c r="K38" s="419"/>
      <c r="L38" s="421"/>
      <c r="M38" s="416"/>
    </row>
    <row r="39" spans="1:13" s="410" customFormat="1" ht="15.75">
      <c r="A39" s="417"/>
      <c r="B39" s="419" t="str">
        <f>+$C$6&amp;D39</f>
        <v>IL&amp;FS  Infrastructure Debt Fund Series 2CTriparty Repo Margin</v>
      </c>
      <c r="C39" s="435"/>
      <c r="D39" s="477" t="s">
        <v>422</v>
      </c>
      <c r="E39" s="435"/>
      <c r="F39" s="435"/>
      <c r="G39" s="444"/>
      <c r="H39" s="475">
        <v>12.4778473</v>
      </c>
      <c r="I39" s="263">
        <f>+H39/$H$46*100</f>
        <v>0.06170574967839972</v>
      </c>
      <c r="J39" s="263"/>
      <c r="L39" s="415"/>
      <c r="M39" s="416"/>
    </row>
    <row r="40" spans="1:13" s="410" customFormat="1" ht="15.75">
      <c r="A40" s="417"/>
      <c r="C40" s="441"/>
      <c r="D40" s="442" t="s">
        <v>34</v>
      </c>
      <c r="E40" s="442"/>
      <c r="F40" s="442"/>
      <c r="G40" s="478"/>
      <c r="H40" s="446">
        <f>H39</f>
        <v>12.4778473</v>
      </c>
      <c r="I40" s="271">
        <f>I39</f>
        <v>0.06170574967839972</v>
      </c>
      <c r="J40" s="271"/>
      <c r="K40" s="419"/>
      <c r="L40" s="421"/>
      <c r="M40" s="416"/>
    </row>
    <row r="41" spans="1:13" s="410" customFormat="1" ht="15.75">
      <c r="A41" s="417"/>
      <c r="C41" s="441"/>
      <c r="D41" s="441"/>
      <c r="E41" s="441"/>
      <c r="F41" s="441"/>
      <c r="G41" s="441"/>
      <c r="H41" s="475"/>
      <c r="I41" s="476"/>
      <c r="J41" s="476"/>
      <c r="K41" s="419"/>
      <c r="L41" s="421"/>
      <c r="M41" s="416"/>
    </row>
    <row r="42" spans="1:13" s="410" customFormat="1" ht="15.75">
      <c r="A42" s="417"/>
      <c r="C42" s="441"/>
      <c r="D42" s="261" t="s">
        <v>159</v>
      </c>
      <c r="E42" s="441"/>
      <c r="F42" s="441"/>
      <c r="G42" s="441"/>
      <c r="H42" s="475"/>
      <c r="I42" s="476"/>
      <c r="J42" s="476"/>
      <c r="K42" s="419"/>
      <c r="L42" s="421"/>
      <c r="M42" s="416"/>
    </row>
    <row r="43" spans="1:13" s="410" customFormat="1" ht="15.75">
      <c r="A43" s="417"/>
      <c r="B43" s="419" t="str">
        <f>+$C$6&amp;D43</f>
        <v>IL&amp;FS  Infrastructure Debt Fund Series 2CNet Receivable/Payable</v>
      </c>
      <c r="C43" s="435">
        <v>1</v>
      </c>
      <c r="D43" s="441" t="s">
        <v>37</v>
      </c>
      <c r="E43" s="441"/>
      <c r="F43" s="435"/>
      <c r="G43" s="435"/>
      <c r="H43" s="440">
        <f>H45-H44</f>
        <v>-26.671394600002593</v>
      </c>
      <c r="I43" s="263">
        <f>H43/H46*100</f>
        <v>-0.13189602013815171</v>
      </c>
      <c r="J43" s="263"/>
      <c r="L43" s="415"/>
      <c r="M43" s="416"/>
    </row>
    <row r="44" spans="1:10" ht="15.75">
      <c r="A44" s="465"/>
      <c r="C44" s="441">
        <v>2</v>
      </c>
      <c r="D44" s="435" t="s">
        <v>36</v>
      </c>
      <c r="E44" s="441"/>
      <c r="F44" s="441"/>
      <c r="G44" s="441"/>
      <c r="H44" s="259">
        <v>73.552729</v>
      </c>
      <c r="I44" s="263">
        <f>H44/H46*100</f>
        <v>0.3637347191960886</v>
      </c>
      <c r="J44" s="263"/>
    </row>
    <row r="45" spans="1:10" ht="15.75">
      <c r="A45" s="465"/>
      <c r="C45" s="441"/>
      <c r="D45" s="442" t="s">
        <v>34</v>
      </c>
      <c r="E45" s="442"/>
      <c r="F45" s="442"/>
      <c r="G45" s="442"/>
      <c r="H45" s="446">
        <v>46.88133439999741</v>
      </c>
      <c r="I45" s="271">
        <f>SUM(I43:I44)</f>
        <v>0.23183869905793686</v>
      </c>
      <c r="J45" s="271"/>
    </row>
    <row r="46" spans="1:14" ht="15.75">
      <c r="A46" s="465"/>
      <c r="C46" s="441"/>
      <c r="D46" s="447" t="s">
        <v>38</v>
      </c>
      <c r="E46" s="447"/>
      <c r="F46" s="447"/>
      <c r="G46" s="447"/>
      <c r="H46" s="479">
        <v>20221.531</v>
      </c>
      <c r="I46" s="284">
        <f>I33+I37+I40+I45</f>
        <v>100.00354444873632</v>
      </c>
      <c r="J46" s="480"/>
      <c r="N46" s="416"/>
    </row>
    <row r="47" spans="1:14" s="410" customFormat="1" ht="15.75">
      <c r="A47" s="417"/>
      <c r="C47" s="417"/>
      <c r="D47" s="448"/>
      <c r="E47" s="448"/>
      <c r="F47" s="448"/>
      <c r="G47" s="448"/>
      <c r="H47" s="449"/>
      <c r="I47" s="481"/>
      <c r="J47" s="450"/>
      <c r="L47" s="415"/>
      <c r="M47" s="416"/>
      <c r="N47" s="451"/>
    </row>
    <row r="48" spans="1:14" s="410" customFormat="1" ht="15.75">
      <c r="A48" s="417"/>
      <c r="C48" s="417"/>
      <c r="D48" s="399" t="s">
        <v>390</v>
      </c>
      <c r="E48" s="448"/>
      <c r="F48" s="448"/>
      <c r="G48" s="448"/>
      <c r="H48" s="452"/>
      <c r="I48" s="482">
        <v>543750000</v>
      </c>
      <c r="J48" s="483"/>
      <c r="L48" s="415"/>
      <c r="M48" s="416"/>
      <c r="N48" s="451"/>
    </row>
    <row r="49" spans="1:14" s="410" customFormat="1" ht="15.75">
      <c r="A49" s="417"/>
      <c r="C49" s="417"/>
      <c r="D49" s="399"/>
      <c r="E49" s="448"/>
      <c r="F49" s="448"/>
      <c r="G49" s="448"/>
      <c r="H49" s="449"/>
      <c r="I49" s="482"/>
      <c r="J49" s="483"/>
      <c r="L49" s="415"/>
      <c r="M49" s="416"/>
      <c r="N49" s="451"/>
    </row>
    <row r="50" spans="1:14" s="410" customFormat="1" ht="15.75">
      <c r="A50" s="417"/>
      <c r="C50" s="417"/>
      <c r="D50" s="303" t="s">
        <v>423</v>
      </c>
      <c r="E50" s="298"/>
      <c r="F50" s="448"/>
      <c r="G50" s="448"/>
      <c r="H50" s="452"/>
      <c r="I50" s="482"/>
      <c r="J50" s="483"/>
      <c r="L50" s="415"/>
      <c r="M50" s="416"/>
      <c r="N50" s="451"/>
    </row>
    <row r="51" spans="1:14" s="410" customFormat="1" ht="63">
      <c r="A51" s="417"/>
      <c r="C51" s="417"/>
      <c r="D51" s="301" t="s">
        <v>464</v>
      </c>
      <c r="E51" s="402" t="s">
        <v>465</v>
      </c>
      <c r="F51" s="448"/>
      <c r="G51" s="448"/>
      <c r="H51" s="452"/>
      <c r="I51" s="482"/>
      <c r="J51" s="483"/>
      <c r="L51" s="415"/>
      <c r="M51" s="416"/>
      <c r="N51" s="451"/>
    </row>
    <row r="52" spans="1:14" s="410" customFormat="1" ht="15.75">
      <c r="A52" s="417"/>
      <c r="C52" s="417"/>
      <c r="D52" s="303" t="s">
        <v>453</v>
      </c>
      <c r="E52" s="298"/>
      <c r="F52" s="448"/>
      <c r="G52" s="448"/>
      <c r="H52" s="449"/>
      <c r="I52" s="482"/>
      <c r="J52" s="483"/>
      <c r="L52" s="415"/>
      <c r="M52" s="416"/>
      <c r="N52" s="451"/>
    </row>
    <row r="53" spans="1:14" s="410" customFormat="1" ht="15.75">
      <c r="A53" s="417"/>
      <c r="C53" s="417"/>
      <c r="D53" s="304" t="s">
        <v>427</v>
      </c>
      <c r="E53" s="403">
        <v>1099713.4243</v>
      </c>
      <c r="F53" s="448"/>
      <c r="G53" s="448"/>
      <c r="H53" s="449"/>
      <c r="I53" s="482"/>
      <c r="J53" s="483"/>
      <c r="L53" s="415"/>
      <c r="M53" s="416"/>
      <c r="N53" s="451"/>
    </row>
    <row r="54" spans="1:14" s="410" customFormat="1" ht="15.75">
      <c r="A54" s="417"/>
      <c r="C54" s="417"/>
      <c r="D54" s="303" t="s">
        <v>454</v>
      </c>
      <c r="E54" s="298"/>
      <c r="F54" s="448"/>
      <c r="G54" s="448"/>
      <c r="H54" s="449"/>
      <c r="I54" s="482"/>
      <c r="J54" s="483"/>
      <c r="L54" s="415"/>
      <c r="M54" s="416"/>
      <c r="N54" s="451"/>
    </row>
    <row r="55" spans="1:14" s="410" customFormat="1" ht="15.75">
      <c r="A55" s="417"/>
      <c r="C55" s="417"/>
      <c r="D55" s="304" t="s">
        <v>427</v>
      </c>
      <c r="E55" s="403">
        <v>1115670.6797</v>
      </c>
      <c r="F55" s="448"/>
      <c r="G55" s="448"/>
      <c r="H55" s="449"/>
      <c r="I55" s="482"/>
      <c r="J55" s="483"/>
      <c r="L55" s="415"/>
      <c r="M55" s="416"/>
      <c r="N55" s="451"/>
    </row>
    <row r="56" spans="1:14" s="410" customFormat="1" ht="15.75">
      <c r="A56" s="417"/>
      <c r="C56" s="417"/>
      <c r="D56" s="306" t="s">
        <v>430</v>
      </c>
      <c r="E56" s="402" t="s">
        <v>431</v>
      </c>
      <c r="F56" s="448"/>
      <c r="G56" s="448"/>
      <c r="H56" s="449"/>
      <c r="I56" s="482"/>
      <c r="J56" s="483"/>
      <c r="L56" s="415"/>
      <c r="M56" s="416"/>
      <c r="N56" s="451"/>
    </row>
    <row r="57" spans="1:14" s="410" customFormat="1" ht="31.5">
      <c r="A57" s="417"/>
      <c r="C57" s="417"/>
      <c r="D57" s="301" t="s">
        <v>466</v>
      </c>
      <c r="E57" s="402" t="s">
        <v>431</v>
      </c>
      <c r="F57" s="448"/>
      <c r="G57" s="448"/>
      <c r="H57" s="449"/>
      <c r="I57" s="482"/>
      <c r="J57" s="483"/>
      <c r="L57" s="415"/>
      <c r="M57" s="416"/>
      <c r="N57" s="451"/>
    </row>
    <row r="58" spans="1:14" s="410" customFormat="1" ht="31.5">
      <c r="A58" s="417"/>
      <c r="C58" s="417"/>
      <c r="D58" s="301" t="s">
        <v>433</v>
      </c>
      <c r="E58" s="402" t="s">
        <v>431</v>
      </c>
      <c r="F58" s="448"/>
      <c r="G58" s="448"/>
      <c r="H58" s="449"/>
      <c r="I58" s="482"/>
      <c r="J58" s="483"/>
      <c r="L58" s="415"/>
      <c r="M58" s="416"/>
      <c r="N58" s="451"/>
    </row>
    <row r="59" spans="1:14" s="410" customFormat="1" ht="15.75">
      <c r="A59" s="417"/>
      <c r="C59" s="417"/>
      <c r="D59" s="306" t="s">
        <v>434</v>
      </c>
      <c r="E59" s="402" t="s">
        <v>431</v>
      </c>
      <c r="F59" s="448"/>
      <c r="G59" s="448"/>
      <c r="H59" s="449"/>
      <c r="I59" s="482"/>
      <c r="J59" s="483"/>
      <c r="L59" s="415"/>
      <c r="M59" s="416"/>
      <c r="N59" s="451"/>
    </row>
    <row r="60" spans="1:14" s="410" customFormat="1" ht="31.5">
      <c r="A60" s="417"/>
      <c r="C60" s="417"/>
      <c r="D60" s="404" t="s">
        <v>457</v>
      </c>
      <c r="E60" s="402" t="s">
        <v>240</v>
      </c>
      <c r="F60" s="448"/>
      <c r="G60" s="448"/>
      <c r="H60" s="449"/>
      <c r="I60" s="482"/>
      <c r="J60" s="483"/>
      <c r="L60" s="415"/>
      <c r="M60" s="416"/>
      <c r="N60" s="451"/>
    </row>
    <row r="61" spans="1:14" s="410" customFormat="1" ht="15.75">
      <c r="A61" s="417"/>
      <c r="C61" s="417"/>
      <c r="D61" s="303" t="s">
        <v>437</v>
      </c>
      <c r="E61" s="402" t="s">
        <v>240</v>
      </c>
      <c r="F61" s="448"/>
      <c r="G61" s="448"/>
      <c r="H61" s="449"/>
      <c r="I61" s="482"/>
      <c r="J61" s="483"/>
      <c r="L61" s="415"/>
      <c r="M61" s="416"/>
      <c r="N61" s="451"/>
    </row>
    <row r="62" spans="1:14" s="410" customFormat="1" ht="15.75">
      <c r="A62" s="417"/>
      <c r="C62" s="417"/>
      <c r="D62" s="315" t="s">
        <v>442</v>
      </c>
      <c r="E62" s="298"/>
      <c r="F62" s="448"/>
      <c r="G62" s="448"/>
      <c r="H62" s="449"/>
      <c r="I62" s="482"/>
      <c r="J62" s="483"/>
      <c r="L62" s="415"/>
      <c r="M62" s="416"/>
      <c r="N62" s="451"/>
    </row>
    <row r="63" spans="1:14" s="410" customFormat="1" ht="15.75">
      <c r="A63" s="417"/>
      <c r="C63" s="417"/>
      <c r="D63" s="298" t="s">
        <v>458</v>
      </c>
      <c r="E63" s="298"/>
      <c r="F63" s="448"/>
      <c r="G63" s="448"/>
      <c r="H63" s="449"/>
      <c r="I63" s="482"/>
      <c r="J63" s="483"/>
      <c r="L63" s="415"/>
      <c r="M63" s="416"/>
      <c r="N63" s="451"/>
    </row>
    <row r="64" spans="1:14" s="410" customFormat="1" ht="15.75">
      <c r="A64" s="417"/>
      <c r="C64" s="417"/>
      <c r="D64" s="399"/>
      <c r="E64" s="448"/>
      <c r="F64" s="448"/>
      <c r="G64" s="448"/>
      <c r="H64" s="449"/>
      <c r="I64" s="482"/>
      <c r="J64" s="483"/>
      <c r="L64" s="415"/>
      <c r="M64" s="416"/>
      <c r="N64" s="451"/>
    </row>
    <row r="65" spans="1:14" s="410" customFormat="1" ht="15.75">
      <c r="A65" s="417"/>
      <c r="C65" s="417"/>
      <c r="D65" s="318" t="s">
        <v>443</v>
      </c>
      <c r="E65" s="448"/>
      <c r="F65" s="448"/>
      <c r="G65" s="448"/>
      <c r="H65" s="449"/>
      <c r="I65" s="482"/>
      <c r="J65" s="483"/>
      <c r="L65" s="415"/>
      <c r="M65" s="416"/>
      <c r="N65" s="451"/>
    </row>
    <row r="66" spans="1:14" s="410" customFormat="1" ht="15.75">
      <c r="A66" s="417"/>
      <c r="C66" s="417"/>
      <c r="D66" s="399"/>
      <c r="E66" s="448"/>
      <c r="F66" s="448"/>
      <c r="G66" s="448"/>
      <c r="H66" s="449"/>
      <c r="I66" s="482"/>
      <c r="J66" s="483"/>
      <c r="L66" s="415"/>
      <c r="M66" s="416"/>
      <c r="N66" s="451"/>
    </row>
    <row r="67" spans="1:14" s="410" customFormat="1" ht="30.75" customHeight="1">
      <c r="A67" s="417"/>
      <c r="C67" s="321" t="s">
        <v>113</v>
      </c>
      <c r="D67" s="364" t="s">
        <v>114</v>
      </c>
      <c r="E67" s="364"/>
      <c r="F67" s="364"/>
      <c r="G67" s="364"/>
      <c r="H67" s="364"/>
      <c r="I67" s="365"/>
      <c r="J67" s="483"/>
      <c r="L67" s="415"/>
      <c r="M67" s="416"/>
      <c r="N67" s="451"/>
    </row>
    <row r="68" spans="1:10" ht="15.75">
      <c r="A68" s="484"/>
      <c r="B68" s="485"/>
      <c r="C68" s="484"/>
      <c r="D68" s="485"/>
      <c r="E68" s="485"/>
      <c r="F68" s="485"/>
      <c r="G68" s="485"/>
      <c r="H68" s="486"/>
      <c r="I68" s="485"/>
      <c r="J68" s="487"/>
    </row>
    <row r="70" spans="7:8" ht="15.75" hidden="1">
      <c r="G70" s="419">
        <v>1707699234.05</v>
      </c>
      <c r="H70" s="422">
        <v>17076.9923405</v>
      </c>
    </row>
    <row r="71" ht="15.75" hidden="1">
      <c r="H71" s="422">
        <v>1884.7669896999978</v>
      </c>
    </row>
  </sheetData>
  <sheetProtection/>
  <mergeCells count="10">
    <mergeCell ref="J10:J11"/>
    <mergeCell ref="D67:I67"/>
    <mergeCell ref="C6:I6"/>
    <mergeCell ref="C7:I7"/>
    <mergeCell ref="C8:I8"/>
    <mergeCell ref="C10:C11"/>
    <mergeCell ref="D10:D11"/>
    <mergeCell ref="E10:E11"/>
    <mergeCell ref="G10:G11"/>
    <mergeCell ref="I10:I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2"/>
  <sheetViews>
    <sheetView zoomScale="98" zoomScaleNormal="98" zoomScalePageLayoutView="0" workbookViewId="0" topLeftCell="A1">
      <selection activeCell="A1" sqref="A1"/>
    </sheetView>
  </sheetViews>
  <sheetFormatPr defaultColWidth="6.140625" defaultRowHeight="15"/>
  <cols>
    <col min="1" max="1" width="6.140625" style="0" customWidth="1"/>
    <col min="2" max="2" width="40.421875" style="0" bestFit="1" customWidth="1"/>
    <col min="3" max="3" width="10.57421875" style="0" bestFit="1" customWidth="1"/>
    <col min="4" max="4" width="13.57421875" style="0" bestFit="1" customWidth="1"/>
    <col min="5" max="5" width="11.00390625" style="0" bestFit="1" customWidth="1"/>
    <col min="6" max="6" width="13.421875" style="0" bestFit="1" customWidth="1"/>
    <col min="7" max="7" width="9.00390625" style="0" bestFit="1" customWidth="1"/>
    <col min="8" max="8" width="7.421875" style="0" bestFit="1" customWidth="1"/>
  </cols>
  <sheetData>
    <row r="1" spans="1:7" ht="15">
      <c r="A1" s="10"/>
      <c r="G1" s="11"/>
    </row>
    <row r="2" spans="1:8" ht="15">
      <c r="A2" s="166" t="s">
        <v>107</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39</v>
      </c>
      <c r="C7" s="19" t="s">
        <v>40</v>
      </c>
      <c r="D7" s="19" t="s">
        <v>41</v>
      </c>
      <c r="E7" s="20">
        <v>458496</v>
      </c>
      <c r="F7" s="20">
        <v>4607.0997041</v>
      </c>
      <c r="G7" s="46">
        <v>0.1131776299430159</v>
      </c>
      <c r="H7" s="46">
        <v>0.1175</v>
      </c>
    </row>
    <row r="8" spans="1:8" ht="15">
      <c r="A8" s="17">
        <v>2</v>
      </c>
      <c r="B8" s="22" t="s">
        <v>9</v>
      </c>
      <c r="C8" s="19" t="s">
        <v>10</v>
      </c>
      <c r="D8" s="19" t="s">
        <v>42</v>
      </c>
      <c r="E8" s="20">
        <v>299</v>
      </c>
      <c r="F8" s="20">
        <v>3785.5147012</v>
      </c>
      <c r="G8" s="46">
        <v>0.0929946407747551</v>
      </c>
      <c r="H8" s="46">
        <v>0</v>
      </c>
    </row>
    <row r="9" spans="1:8" ht="15">
      <c r="A9" s="17">
        <v>3</v>
      </c>
      <c r="B9" s="22" t="s">
        <v>12</v>
      </c>
      <c r="C9" s="19" t="s">
        <v>13</v>
      </c>
      <c r="D9" s="19" t="s">
        <v>43</v>
      </c>
      <c r="E9" s="20">
        <v>200</v>
      </c>
      <c r="F9" s="20">
        <v>2058.3167585</v>
      </c>
      <c r="G9" s="46">
        <v>0.05056443909640307</v>
      </c>
      <c r="H9" s="46">
        <v>0.1425</v>
      </c>
    </row>
    <row r="10" spans="1:8" ht="15">
      <c r="A10" s="17"/>
      <c r="B10" s="22"/>
      <c r="C10" s="19"/>
      <c r="D10" s="19"/>
      <c r="E10" s="20"/>
      <c r="F10" s="20"/>
      <c r="G10" s="23"/>
      <c r="H10" s="46"/>
    </row>
    <row r="11" spans="1:8" ht="15">
      <c r="A11" s="17"/>
      <c r="B11" s="18" t="s">
        <v>15</v>
      </c>
      <c r="C11" s="22"/>
      <c r="D11" s="22"/>
      <c r="E11" s="22"/>
      <c r="F11" s="22"/>
      <c r="G11" s="22"/>
      <c r="H11" s="46"/>
    </row>
    <row r="12" spans="1:8" ht="15">
      <c r="A12" s="17">
        <v>4</v>
      </c>
      <c r="B12" s="22" t="s">
        <v>44</v>
      </c>
      <c r="C12" s="19" t="s">
        <v>105</v>
      </c>
      <c r="D12" s="19" t="s">
        <v>45</v>
      </c>
      <c r="E12" s="20">
        <v>650</v>
      </c>
      <c r="F12" s="20">
        <v>5821.6665753</v>
      </c>
      <c r="G12" s="46">
        <v>0.14301457915585553</v>
      </c>
      <c r="H12" s="46">
        <v>0.0909</v>
      </c>
    </row>
    <row r="13" spans="1:8" ht="15">
      <c r="A13" s="17">
        <v>5</v>
      </c>
      <c r="B13" s="22" t="s">
        <v>46</v>
      </c>
      <c r="C13" s="19" t="s">
        <v>99</v>
      </c>
      <c r="D13" s="19" t="s">
        <v>47</v>
      </c>
      <c r="E13" s="20">
        <v>327000</v>
      </c>
      <c r="F13" s="20">
        <v>3289.5796850000006</v>
      </c>
      <c r="G13" s="46">
        <v>0.08081154222159888</v>
      </c>
      <c r="H13" s="46">
        <v>0.1457</v>
      </c>
    </row>
    <row r="14" spans="1:8" ht="15">
      <c r="A14" s="17">
        <v>6</v>
      </c>
      <c r="B14" s="22" t="s">
        <v>48</v>
      </c>
      <c r="C14" s="19" t="s">
        <v>49</v>
      </c>
      <c r="D14" s="19" t="s">
        <v>50</v>
      </c>
      <c r="E14" s="20">
        <v>261</v>
      </c>
      <c r="F14" s="20">
        <v>2619.7499589</v>
      </c>
      <c r="G14" s="46">
        <v>0.06435656062050348</v>
      </c>
      <c r="H14" s="46">
        <v>0.0909</v>
      </c>
    </row>
    <row r="15" spans="1:8" ht="15">
      <c r="A15" s="17">
        <v>7</v>
      </c>
      <c r="B15" s="22" t="s">
        <v>51</v>
      </c>
      <c r="C15" s="19" t="s">
        <v>52</v>
      </c>
      <c r="D15" s="19" t="s">
        <v>53</v>
      </c>
      <c r="E15" s="20">
        <v>120</v>
      </c>
      <c r="F15" s="20">
        <v>1203.878695</v>
      </c>
      <c r="G15" s="46">
        <v>0.029574384361105956</v>
      </c>
      <c r="H15" s="46">
        <v>0.108</v>
      </c>
    </row>
    <row r="16" spans="1:8" ht="15">
      <c r="A16" s="17">
        <v>8</v>
      </c>
      <c r="B16" s="22" t="s">
        <v>48</v>
      </c>
      <c r="C16" s="19" t="s">
        <v>49</v>
      </c>
      <c r="D16" s="19" t="s">
        <v>54</v>
      </c>
      <c r="E16" s="20">
        <v>75</v>
      </c>
      <c r="F16" s="20">
        <v>752.8017123999999</v>
      </c>
      <c r="G16" s="46">
        <v>0.0184932645479006</v>
      </c>
      <c r="H16" s="46">
        <v>0.0909</v>
      </c>
    </row>
    <row r="17" spans="1:8" ht="15">
      <c r="A17" s="17">
        <v>9</v>
      </c>
      <c r="B17" s="22" t="s">
        <v>48</v>
      </c>
      <c r="C17" s="19" t="s">
        <v>49</v>
      </c>
      <c r="D17" s="19" t="s">
        <v>55</v>
      </c>
      <c r="E17" s="20">
        <v>47</v>
      </c>
      <c r="F17" s="20">
        <v>471.7557397</v>
      </c>
      <c r="G17" s="46">
        <v>0.01158911244828172</v>
      </c>
      <c r="H17" s="46">
        <v>0.0909</v>
      </c>
    </row>
    <row r="18" spans="1:8" ht="15">
      <c r="A18" s="17">
        <v>10</v>
      </c>
      <c r="B18" s="22" t="s">
        <v>56</v>
      </c>
      <c r="C18" s="19" t="s">
        <v>57</v>
      </c>
      <c r="D18" s="19" t="s">
        <v>58</v>
      </c>
      <c r="E18" s="20">
        <v>26347</v>
      </c>
      <c r="F18" s="20">
        <v>264.6068911</v>
      </c>
      <c r="G18" s="46">
        <v>0.006500310981903958</v>
      </c>
      <c r="H18" s="46">
        <v>0.105</v>
      </c>
    </row>
    <row r="19" spans="1:8" ht="15">
      <c r="A19" s="17"/>
      <c r="B19" s="22"/>
      <c r="C19" s="19"/>
      <c r="D19" s="19"/>
      <c r="E19" s="20"/>
      <c r="F19" s="20"/>
      <c r="G19" s="30"/>
      <c r="H19" s="46"/>
    </row>
    <row r="20" spans="1:8" ht="15">
      <c r="A20" s="17"/>
      <c r="B20" s="18" t="s">
        <v>16</v>
      </c>
      <c r="C20" s="19"/>
      <c r="D20" s="19"/>
      <c r="E20" s="20"/>
      <c r="F20" s="20"/>
      <c r="G20" s="30"/>
      <c r="H20" s="46"/>
    </row>
    <row r="21" spans="1:8" ht="15">
      <c r="A21" s="17">
        <v>11</v>
      </c>
      <c r="B21" s="51" t="s">
        <v>59</v>
      </c>
      <c r="C21" s="19" t="s">
        <v>19</v>
      </c>
      <c r="D21" s="51" t="s">
        <v>60</v>
      </c>
      <c r="E21" s="20">
        <v>628</v>
      </c>
      <c r="F21" s="20">
        <v>3095.5087710000003</v>
      </c>
      <c r="G21" s="46">
        <v>0.07604401221397868</v>
      </c>
      <c r="H21" s="46">
        <v>0.0435</v>
      </c>
    </row>
    <row r="22" spans="1:8" ht="15">
      <c r="A22" s="17">
        <v>12</v>
      </c>
      <c r="B22" s="51" t="s">
        <v>61</v>
      </c>
      <c r="C22" s="19" t="s">
        <v>19</v>
      </c>
      <c r="D22" s="52" t="s">
        <v>62</v>
      </c>
      <c r="E22" s="20">
        <v>500</v>
      </c>
      <c r="F22" s="20">
        <v>2464.491625</v>
      </c>
      <c r="G22" s="46">
        <v>0.060542497242611806</v>
      </c>
      <c r="H22" s="46">
        <v>0.0419</v>
      </c>
    </row>
    <row r="23" spans="1:8" ht="15">
      <c r="A23" s="17">
        <v>13</v>
      </c>
      <c r="B23" s="51" t="s">
        <v>63</v>
      </c>
      <c r="C23" s="19" t="s">
        <v>19</v>
      </c>
      <c r="D23" s="51" t="s">
        <v>64</v>
      </c>
      <c r="E23" s="20">
        <v>324</v>
      </c>
      <c r="F23" s="20">
        <v>1612.713407</v>
      </c>
      <c r="G23" s="46">
        <v>0.039617784051678644</v>
      </c>
      <c r="H23" s="46">
        <v>0.0395</v>
      </c>
    </row>
    <row r="24" spans="1:8" ht="15">
      <c r="A24" s="17">
        <v>14</v>
      </c>
      <c r="B24" s="51" t="s">
        <v>59</v>
      </c>
      <c r="C24" s="19" t="s">
        <v>19</v>
      </c>
      <c r="D24" s="51" t="s">
        <v>104</v>
      </c>
      <c r="E24" s="20">
        <v>323</v>
      </c>
      <c r="F24" s="20">
        <v>1584.8004228999998</v>
      </c>
      <c r="G24" s="46">
        <v>0.03893207599498873</v>
      </c>
      <c r="H24" s="46">
        <v>0.043</v>
      </c>
    </row>
    <row r="25" spans="1:8" ht="15">
      <c r="A25" s="17">
        <v>15</v>
      </c>
      <c r="B25" s="51" t="s">
        <v>24</v>
      </c>
      <c r="C25" s="19" t="s">
        <v>19</v>
      </c>
      <c r="D25" s="51" t="s">
        <v>31</v>
      </c>
      <c r="E25" s="20">
        <v>213</v>
      </c>
      <c r="F25" s="20">
        <v>1061.129662</v>
      </c>
      <c r="G25" s="46">
        <v>0.026067623433570646</v>
      </c>
      <c r="H25" s="46">
        <v>0.0455</v>
      </c>
    </row>
    <row r="26" spans="1:8" ht="15">
      <c r="A26" s="17">
        <v>16</v>
      </c>
      <c r="B26" s="51" t="s">
        <v>32</v>
      </c>
      <c r="C26" s="19" t="s">
        <v>19</v>
      </c>
      <c r="D26" s="52" t="s">
        <v>65</v>
      </c>
      <c r="E26" s="20">
        <v>162</v>
      </c>
      <c r="F26" s="20">
        <v>802.1083809999999</v>
      </c>
      <c r="G26" s="46">
        <v>0.019704528086991697</v>
      </c>
      <c r="H26" s="46">
        <v>0.0495</v>
      </c>
    </row>
    <row r="27" spans="1:8" ht="15">
      <c r="A27" s="17">
        <v>17</v>
      </c>
      <c r="B27" s="51" t="s">
        <v>26</v>
      </c>
      <c r="C27" s="19" t="s">
        <v>19</v>
      </c>
      <c r="D27" s="51" t="s">
        <v>66</v>
      </c>
      <c r="E27" s="20">
        <v>162</v>
      </c>
      <c r="F27" s="20">
        <v>799.3061133</v>
      </c>
      <c r="G27" s="46">
        <v>0.019635687810652638</v>
      </c>
      <c r="H27" s="46">
        <v>0.0416</v>
      </c>
    </row>
    <row r="28" spans="1:8" ht="15">
      <c r="A28" s="17">
        <v>18</v>
      </c>
      <c r="B28" s="51" t="s">
        <v>67</v>
      </c>
      <c r="C28" s="19" t="s">
        <v>19</v>
      </c>
      <c r="D28" s="51" t="s">
        <v>68</v>
      </c>
      <c r="E28" s="20">
        <v>162</v>
      </c>
      <c r="F28" s="20">
        <v>798.79903</v>
      </c>
      <c r="G28" s="46">
        <v>0.019623230844282535</v>
      </c>
      <c r="H28" s="46">
        <v>0.0425</v>
      </c>
    </row>
    <row r="29" spans="1:8" ht="15">
      <c r="A29" s="17">
        <v>19</v>
      </c>
      <c r="B29" s="51" t="s">
        <v>32</v>
      </c>
      <c r="C29" s="19" t="s">
        <v>19</v>
      </c>
      <c r="D29" s="51" t="s">
        <v>33</v>
      </c>
      <c r="E29" s="20">
        <v>45</v>
      </c>
      <c r="F29" s="20">
        <v>223.7329125</v>
      </c>
      <c r="G29" s="46">
        <v>0.005496204207272467</v>
      </c>
      <c r="H29" s="46">
        <v>0.0495</v>
      </c>
    </row>
    <row r="30" spans="1:8" ht="15">
      <c r="A30" s="17"/>
      <c r="B30" s="22"/>
      <c r="C30" s="19"/>
      <c r="D30" s="19"/>
      <c r="E30" s="20"/>
      <c r="F30" s="20"/>
      <c r="G30" s="30"/>
      <c r="H30" s="20"/>
    </row>
    <row r="31" spans="1:8" ht="15">
      <c r="A31" s="17"/>
      <c r="B31" s="18"/>
      <c r="C31" s="19"/>
      <c r="D31" s="19"/>
      <c r="E31" s="20"/>
      <c r="F31" s="20"/>
      <c r="G31" s="30"/>
      <c r="H31" s="20"/>
    </row>
    <row r="32" spans="1:8" ht="15">
      <c r="A32" s="32"/>
      <c r="B32" s="33" t="s">
        <v>34</v>
      </c>
      <c r="C32" s="34"/>
      <c r="D32" s="34"/>
      <c r="E32" s="35"/>
      <c r="F32" s="35">
        <v>37317.5607459</v>
      </c>
      <c r="G32" s="47">
        <v>0.916740108037352</v>
      </c>
      <c r="H32" s="35"/>
    </row>
    <row r="33" spans="1:8" ht="15">
      <c r="A33" s="12"/>
      <c r="B33" s="18" t="s">
        <v>35</v>
      </c>
      <c r="C33" s="13"/>
      <c r="D33" s="13"/>
      <c r="E33" s="14"/>
      <c r="F33" s="15"/>
      <c r="G33" s="16"/>
      <c r="H33" s="15"/>
    </row>
    <row r="34" spans="1:8" ht="15">
      <c r="A34" s="17"/>
      <c r="B34" s="22" t="s">
        <v>35</v>
      </c>
      <c r="C34" s="19"/>
      <c r="D34" s="19"/>
      <c r="E34" s="20"/>
      <c r="F34" s="20">
        <v>3365.7537675999997</v>
      </c>
      <c r="G34" s="46">
        <v>0.08268282842885834</v>
      </c>
      <c r="H34" s="55">
        <v>0.0327</v>
      </c>
    </row>
    <row r="35" spans="1:8" ht="15">
      <c r="A35" s="32"/>
      <c r="B35" s="33" t="s">
        <v>34</v>
      </c>
      <c r="C35" s="34"/>
      <c r="D35" s="34"/>
      <c r="E35" s="40"/>
      <c r="F35" s="35">
        <v>3365.7537675999997</v>
      </c>
      <c r="G35" s="47">
        <v>0.08268282842885834</v>
      </c>
      <c r="H35" s="35"/>
    </row>
    <row r="36" spans="1:8" ht="15">
      <c r="A36" s="24"/>
      <c r="B36" s="27" t="s">
        <v>36</v>
      </c>
      <c r="C36" s="25"/>
      <c r="D36" s="25"/>
      <c r="E36" s="26"/>
      <c r="F36" s="28"/>
      <c r="G36" s="29"/>
      <c r="H36" s="28"/>
    </row>
    <row r="37" spans="1:8" ht="15">
      <c r="A37" s="24"/>
      <c r="B37" s="27" t="s">
        <v>37</v>
      </c>
      <c r="C37" s="25"/>
      <c r="D37" s="25"/>
      <c r="E37" s="26"/>
      <c r="F37" s="20">
        <v>23.48622059999616</v>
      </c>
      <c r="G37" s="46">
        <v>0.0005769605510080156</v>
      </c>
      <c r="H37" s="20"/>
    </row>
    <row r="38" spans="1:8" ht="15">
      <c r="A38" s="32"/>
      <c r="B38" s="41" t="s">
        <v>34</v>
      </c>
      <c r="C38" s="34"/>
      <c r="D38" s="34"/>
      <c r="E38" s="40"/>
      <c r="F38" s="35">
        <v>23.48622059999616</v>
      </c>
      <c r="G38" s="47">
        <v>0.0005769605510080156</v>
      </c>
      <c r="H38" s="35"/>
    </row>
    <row r="39" spans="1:8" ht="15">
      <c r="A39" s="42"/>
      <c r="B39" s="44" t="s">
        <v>38</v>
      </c>
      <c r="C39" s="43"/>
      <c r="D39" s="43"/>
      <c r="E39" s="43"/>
      <c r="F39" s="31">
        <v>40706.8049262</v>
      </c>
      <c r="G39" s="48">
        <v>0.9999999999999998</v>
      </c>
      <c r="H39" s="31"/>
    </row>
    <row r="42" spans="1:7" ht="31.5" customHeight="1">
      <c r="A42" s="56" t="s">
        <v>113</v>
      </c>
      <c r="B42" s="168" t="s">
        <v>114</v>
      </c>
      <c r="C42" s="168"/>
      <c r="D42" s="168"/>
      <c r="E42" s="168"/>
      <c r="F42" s="168"/>
      <c r="G42" s="169"/>
    </row>
  </sheetData>
  <sheetProtection/>
  <mergeCells count="3">
    <mergeCell ref="A2:H2"/>
    <mergeCell ref="A3:H3"/>
    <mergeCell ref="B42:G42"/>
  </mergeCells>
  <conditionalFormatting sqref="C32:D32 C35:E38 F36 H36">
    <cfRule type="cellIs" priority="2" dxfId="28" operator="lessThan" stopIfTrue="1">
      <formula>0</formula>
    </cfRule>
  </conditionalFormatting>
  <conditionalFormatting sqref="G36">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Q84"/>
  <sheetViews>
    <sheetView zoomScalePageLayoutView="0" workbookViewId="0" topLeftCell="C1">
      <selection activeCell="C1" sqref="C1"/>
    </sheetView>
  </sheetViews>
  <sheetFormatPr defaultColWidth="9.140625" defaultRowHeight="15"/>
  <cols>
    <col min="1" max="2" width="15.00390625" style="233" hidden="1" customWidth="1"/>
    <col min="3" max="3" width="7.57421875" style="233" customWidth="1"/>
    <col min="4" max="4" width="62.8515625" style="233" customWidth="1"/>
    <col min="5" max="5" width="24.7109375" style="233" customWidth="1"/>
    <col min="6" max="6" width="17.8515625" style="233" customWidth="1"/>
    <col min="7" max="7" width="18.421875" style="316" customWidth="1"/>
    <col min="8" max="8" width="16.8515625" style="233" customWidth="1"/>
    <col min="9" max="10" width="14.7109375" style="233" customWidth="1"/>
    <col min="11" max="11" width="19.8515625" style="233" hidden="1" customWidth="1"/>
    <col min="12" max="12" width="9.140625" style="370" hidden="1" customWidth="1"/>
    <col min="13" max="13" width="15.7109375" style="233" customWidth="1"/>
    <col min="14" max="14" width="25.57421875" style="233" bestFit="1" customWidth="1"/>
    <col min="15" max="15" width="11.00390625" style="233" bestFit="1" customWidth="1"/>
    <col min="16" max="16384" width="9.140625" style="233" customWidth="1"/>
  </cols>
  <sheetData>
    <row r="1" spans="3:10" ht="15.75">
      <c r="C1" s="286"/>
      <c r="D1" s="367"/>
      <c r="E1" s="367"/>
      <c r="F1" s="367"/>
      <c r="G1" s="368"/>
      <c r="H1" s="367"/>
      <c r="I1" s="367"/>
      <c r="J1" s="369"/>
    </row>
    <row r="2" spans="3:10" ht="15.75">
      <c r="C2" s="292"/>
      <c r="J2" s="320"/>
    </row>
    <row r="3" spans="3:10" ht="15.75">
      <c r="C3" s="292"/>
      <c r="J3" s="320"/>
    </row>
    <row r="4" spans="3:10" ht="15.75">
      <c r="C4" s="292"/>
      <c r="J4" s="320"/>
    </row>
    <row r="5" spans="3:10" ht="15.75">
      <c r="C5" s="292" t="s">
        <v>411</v>
      </c>
      <c r="J5" s="320"/>
    </row>
    <row r="6" spans="3:10" ht="15.75">
      <c r="C6" s="292"/>
      <c r="J6" s="320"/>
    </row>
    <row r="7" spans="3:13" s="331" customFormat="1" ht="15.75" customHeight="1">
      <c r="C7" s="334" t="s">
        <v>467</v>
      </c>
      <c r="D7" s="335"/>
      <c r="E7" s="335"/>
      <c r="F7" s="335"/>
      <c r="G7" s="335"/>
      <c r="H7" s="335"/>
      <c r="I7" s="336"/>
      <c r="J7" s="337"/>
      <c r="L7" s="371"/>
      <c r="M7" s="233"/>
    </row>
    <row r="8" spans="3:13" s="331" customFormat="1" ht="15.75" customHeight="1">
      <c r="C8" s="241" t="s">
        <v>413</v>
      </c>
      <c r="D8" s="242"/>
      <c r="E8" s="242"/>
      <c r="F8" s="242"/>
      <c r="G8" s="242"/>
      <c r="H8" s="242"/>
      <c r="I8" s="243"/>
      <c r="J8" s="337"/>
      <c r="L8" s="371"/>
      <c r="M8" s="233"/>
    </row>
    <row r="9" spans="3:10" ht="15.75">
      <c r="C9" s="244" t="s">
        <v>414</v>
      </c>
      <c r="D9" s="245"/>
      <c r="E9" s="245"/>
      <c r="F9" s="245"/>
      <c r="G9" s="245"/>
      <c r="H9" s="245"/>
      <c r="I9" s="246"/>
      <c r="J9" s="320"/>
    </row>
    <row r="10" spans="3:10" ht="15.75">
      <c r="C10" s="249"/>
      <c r="D10" s="372"/>
      <c r="E10" s="373"/>
      <c r="F10" s="373"/>
      <c r="G10" s="374"/>
      <c r="H10" s="375"/>
      <c r="I10" s="376"/>
      <c r="J10" s="376"/>
    </row>
    <row r="11" spans="3:13" s="331" customFormat="1" ht="15.75">
      <c r="C11" s="252" t="s">
        <v>0</v>
      </c>
      <c r="D11" s="377" t="s">
        <v>380</v>
      </c>
      <c r="E11" s="377" t="s">
        <v>415</v>
      </c>
      <c r="F11" s="378" t="s">
        <v>3</v>
      </c>
      <c r="G11" s="377" t="s">
        <v>4</v>
      </c>
      <c r="H11" s="379" t="s">
        <v>381</v>
      </c>
      <c r="I11" s="380" t="s">
        <v>382</v>
      </c>
      <c r="J11" s="380" t="s">
        <v>7</v>
      </c>
      <c r="K11" s="381"/>
      <c r="L11" s="371"/>
      <c r="M11" s="382"/>
    </row>
    <row r="12" spans="3:10" ht="15.75">
      <c r="C12" s="252"/>
      <c r="D12" s="377"/>
      <c r="E12" s="377"/>
      <c r="F12" s="378"/>
      <c r="G12" s="377"/>
      <c r="H12" s="379" t="s">
        <v>416</v>
      </c>
      <c r="I12" s="380"/>
      <c r="J12" s="380"/>
    </row>
    <row r="13" spans="3:10" ht="15.75">
      <c r="C13" s="258"/>
      <c r="D13" s="258"/>
      <c r="E13" s="258"/>
      <c r="F13" s="258"/>
      <c r="G13" s="383"/>
      <c r="H13" s="259"/>
      <c r="I13" s="384"/>
      <c r="J13" s="384"/>
    </row>
    <row r="14" spans="3:10" ht="15.75">
      <c r="C14" s="258"/>
      <c r="D14" s="261" t="s">
        <v>8</v>
      </c>
      <c r="E14" s="385"/>
      <c r="F14" s="258"/>
      <c r="G14" s="383"/>
      <c r="H14" s="259"/>
      <c r="I14" s="386"/>
      <c r="J14" s="386"/>
    </row>
    <row r="15" spans="1:13" ht="15.75">
      <c r="A15" s="233" t="str">
        <f aca="true" t="shared" si="0" ref="A15:A21">+$C$7&amp;D15</f>
        <v>IL&amp;FS  Infrastructure Debt Fund Series 3AShrem Tollway Pvt Ltd</v>
      </c>
      <c r="C15" s="258">
        <v>1</v>
      </c>
      <c r="D15" s="258" t="s">
        <v>12</v>
      </c>
      <c r="E15" s="385" t="s">
        <v>13</v>
      </c>
      <c r="F15" s="258" t="s">
        <v>83</v>
      </c>
      <c r="G15" s="383">
        <v>200</v>
      </c>
      <c r="H15" s="259">
        <v>2000</v>
      </c>
      <c r="I15" s="263">
        <v>12.22</v>
      </c>
      <c r="J15" s="264">
        <v>14.25</v>
      </c>
      <c r="M15" s="319"/>
    </row>
    <row r="16" spans="1:13" ht="15.75">
      <c r="A16" s="233" t="str">
        <f t="shared" si="0"/>
        <v>IL&amp;FS  Infrastructure Debt Fund Series 3AIL&amp;FS Wind Energy Ltd</v>
      </c>
      <c r="C16" s="258">
        <v>2</v>
      </c>
      <c r="D16" s="258" t="s">
        <v>9</v>
      </c>
      <c r="E16" s="385" t="s">
        <v>10</v>
      </c>
      <c r="F16" s="258" t="s">
        <v>42</v>
      </c>
      <c r="G16" s="383">
        <v>77</v>
      </c>
      <c r="H16" s="259">
        <v>974.8649899</v>
      </c>
      <c r="I16" s="263">
        <v>5.96</v>
      </c>
      <c r="J16" s="264">
        <v>0</v>
      </c>
      <c r="M16" s="319"/>
    </row>
    <row r="17" spans="1:13" ht="15.75">
      <c r="A17" s="233" t="str">
        <f t="shared" si="0"/>
        <v>IL&amp;FS  Infrastructure Debt Fund Series 3A</v>
      </c>
      <c r="C17" s="258"/>
      <c r="D17" s="258"/>
      <c r="E17" s="385"/>
      <c r="F17" s="258"/>
      <c r="G17" s="383"/>
      <c r="H17" s="259"/>
      <c r="I17" s="263"/>
      <c r="J17" s="263"/>
      <c r="M17" s="319"/>
    </row>
    <row r="18" spans="1:13" ht="15.75">
      <c r="A18" s="233" t="str">
        <f t="shared" si="0"/>
        <v>IL&amp;FS  Infrastructure Debt Fund Series 3ADebt Instrument-Privately Placed-Unlisted</v>
      </c>
      <c r="C18" s="258"/>
      <c r="D18" s="261" t="s">
        <v>15</v>
      </c>
      <c r="E18" s="385"/>
      <c r="F18" s="258"/>
      <c r="G18" s="383"/>
      <c r="H18" s="259"/>
      <c r="I18" s="263"/>
      <c r="J18" s="263"/>
      <c r="M18" s="319"/>
    </row>
    <row r="19" spans="1:13" ht="15.75">
      <c r="A19" s="233" t="str">
        <f t="shared" si="0"/>
        <v>IL&amp;FS  Infrastructure Debt Fund Series 3ABhilangana Hydro Power Ltd</v>
      </c>
      <c r="C19" s="258">
        <v>3</v>
      </c>
      <c r="D19" s="258" t="s">
        <v>48</v>
      </c>
      <c r="E19" s="385" t="s">
        <v>49</v>
      </c>
      <c r="F19" s="258" t="s">
        <v>76</v>
      </c>
      <c r="G19" s="383">
        <v>123</v>
      </c>
      <c r="H19" s="259">
        <v>1230</v>
      </c>
      <c r="I19" s="263">
        <v>7.52</v>
      </c>
      <c r="J19" s="264">
        <v>9.09</v>
      </c>
      <c r="M19" s="319"/>
    </row>
    <row r="20" spans="1:13" ht="15.75">
      <c r="A20" s="233" t="str">
        <f t="shared" si="0"/>
        <v>IL&amp;FS  Infrastructure Debt Fund Series 3ABhilangana Hydro Power Ltd</v>
      </c>
      <c r="C20" s="258">
        <v>4</v>
      </c>
      <c r="D20" s="258" t="s">
        <v>48</v>
      </c>
      <c r="E20" s="385" t="s">
        <v>49</v>
      </c>
      <c r="F20" s="258" t="s">
        <v>55</v>
      </c>
      <c r="G20" s="383">
        <v>43</v>
      </c>
      <c r="H20" s="259">
        <v>430</v>
      </c>
      <c r="I20" s="263">
        <v>2.63</v>
      </c>
      <c r="J20" s="264">
        <v>9.09</v>
      </c>
      <c r="M20" s="319"/>
    </row>
    <row r="21" spans="1:13" ht="15.75">
      <c r="A21" s="233" t="str">
        <f t="shared" si="0"/>
        <v>IL&amp;FS  Infrastructure Debt Fund Series 3ABhilangana Hydro Power Ltd</v>
      </c>
      <c r="C21" s="258">
        <v>5</v>
      </c>
      <c r="D21" s="258" t="s">
        <v>48</v>
      </c>
      <c r="E21" s="385" t="s">
        <v>49</v>
      </c>
      <c r="F21" s="258" t="s">
        <v>54</v>
      </c>
      <c r="G21" s="383">
        <v>8</v>
      </c>
      <c r="H21" s="259">
        <v>80</v>
      </c>
      <c r="I21" s="263">
        <v>0.49</v>
      </c>
      <c r="J21" s="264">
        <v>9.09</v>
      </c>
      <c r="M21" s="319"/>
    </row>
    <row r="22" spans="1:13" ht="15.75">
      <c r="A22" s="233" t="str">
        <f>+$C$7&amp;D22</f>
        <v>IL&amp;FS  Infrastructure Debt Fund Series 3AKaynes Technology India Private Ltd</v>
      </c>
      <c r="C22" s="258">
        <v>6</v>
      </c>
      <c r="D22" s="258" t="s">
        <v>73</v>
      </c>
      <c r="E22" s="385" t="s">
        <v>74</v>
      </c>
      <c r="F22" s="258" t="s">
        <v>75</v>
      </c>
      <c r="G22" s="383">
        <v>100</v>
      </c>
      <c r="H22" s="259">
        <v>45</v>
      </c>
      <c r="I22" s="263">
        <v>0.28</v>
      </c>
      <c r="J22" s="264">
        <v>16</v>
      </c>
      <c r="M22" s="319"/>
    </row>
    <row r="23" spans="1:13" ht="15.75">
      <c r="A23" s="233" t="str">
        <f>+$C$7&amp;D23</f>
        <v>IL&amp;FS  Infrastructure Debt Fund Series 3ABhilangana Hydro Power Ltd</v>
      </c>
      <c r="C23" s="258">
        <v>7</v>
      </c>
      <c r="D23" s="258" t="s">
        <v>48</v>
      </c>
      <c r="E23" s="385" t="s">
        <v>49</v>
      </c>
      <c r="F23" s="258" t="s">
        <v>50</v>
      </c>
      <c r="G23" s="383">
        <v>4</v>
      </c>
      <c r="H23" s="259">
        <v>40</v>
      </c>
      <c r="I23" s="263">
        <v>0.24</v>
      </c>
      <c r="J23" s="264">
        <v>9.09</v>
      </c>
      <c r="M23" s="319"/>
    </row>
    <row r="24" spans="1:13" ht="15.75">
      <c r="A24" s="233" t="str">
        <f>+$C$7&amp;D24</f>
        <v>IL&amp;FS  Infrastructure Debt Fund Series 3AJanaadhar (India) Private Ltd</v>
      </c>
      <c r="C24" s="258">
        <v>8</v>
      </c>
      <c r="D24" s="258" t="s">
        <v>71</v>
      </c>
      <c r="E24" s="385" t="s">
        <v>121</v>
      </c>
      <c r="F24" s="258" t="s">
        <v>77</v>
      </c>
      <c r="G24" s="383">
        <v>1</v>
      </c>
      <c r="H24" s="259">
        <v>10</v>
      </c>
      <c r="I24" s="263">
        <v>0.06</v>
      </c>
      <c r="J24" s="264">
        <v>13.5</v>
      </c>
      <c r="M24" s="319"/>
    </row>
    <row r="25" spans="3:13" ht="15.75">
      <c r="C25" s="258"/>
      <c r="D25" s="258"/>
      <c r="E25" s="385"/>
      <c r="F25" s="258"/>
      <c r="G25" s="383"/>
      <c r="H25" s="259"/>
      <c r="I25" s="263"/>
      <c r="J25" s="263"/>
      <c r="M25" s="319"/>
    </row>
    <row r="26" spans="3:13" ht="15.75">
      <c r="C26" s="258"/>
      <c r="D26" s="261" t="s">
        <v>16</v>
      </c>
      <c r="E26" s="385"/>
      <c r="F26" s="258"/>
      <c r="G26" s="383"/>
      <c r="H26" s="259"/>
      <c r="I26" s="263"/>
      <c r="J26" s="263"/>
      <c r="M26" s="319"/>
    </row>
    <row r="27" spans="3:13" ht="15.75">
      <c r="C27" s="258">
        <v>9</v>
      </c>
      <c r="D27" s="258" t="s">
        <v>61</v>
      </c>
      <c r="E27" s="385" t="s">
        <v>118</v>
      </c>
      <c r="F27" s="258" t="s">
        <v>62</v>
      </c>
      <c r="G27" s="383">
        <v>500</v>
      </c>
      <c r="H27" s="259">
        <v>2469.000625</v>
      </c>
      <c r="I27" s="263">
        <v>15.09</v>
      </c>
      <c r="J27" s="267">
        <v>4.19</v>
      </c>
      <c r="M27" s="319"/>
    </row>
    <row r="28" spans="3:13" ht="15.75">
      <c r="C28" s="258">
        <v>10</v>
      </c>
      <c r="D28" s="258" t="s">
        <v>59</v>
      </c>
      <c r="E28" s="385" t="s">
        <v>118</v>
      </c>
      <c r="F28" s="258" t="s">
        <v>60</v>
      </c>
      <c r="G28" s="383">
        <v>318</v>
      </c>
      <c r="H28" s="259">
        <v>1570.450043</v>
      </c>
      <c r="I28" s="263">
        <v>9.6</v>
      </c>
      <c r="J28" s="267">
        <v>4.35</v>
      </c>
      <c r="M28" s="319"/>
    </row>
    <row r="29" spans="3:13" ht="15.75">
      <c r="C29" s="258">
        <v>11</v>
      </c>
      <c r="D29" s="258" t="s">
        <v>63</v>
      </c>
      <c r="E29" s="385" t="s">
        <v>118</v>
      </c>
      <c r="F29" s="258" t="s">
        <v>64</v>
      </c>
      <c r="G29" s="383">
        <v>239</v>
      </c>
      <c r="H29" s="259">
        <v>1191.6726272</v>
      </c>
      <c r="I29" s="263">
        <v>7.28</v>
      </c>
      <c r="J29" s="267">
        <v>3.95</v>
      </c>
      <c r="M29" s="319"/>
    </row>
    <row r="30" spans="3:13" ht="15.75">
      <c r="C30" s="258">
        <v>12</v>
      </c>
      <c r="D30" s="258" t="s">
        <v>59</v>
      </c>
      <c r="E30" s="385" t="s">
        <v>118</v>
      </c>
      <c r="F30" s="258" t="s">
        <v>104</v>
      </c>
      <c r="G30" s="383">
        <v>228</v>
      </c>
      <c r="H30" s="259">
        <v>1120.7880686</v>
      </c>
      <c r="I30" s="263">
        <v>6.85</v>
      </c>
      <c r="J30" s="267">
        <v>4.3</v>
      </c>
      <c r="M30" s="319"/>
    </row>
    <row r="31" spans="3:13" ht="15.75">
      <c r="C31" s="258">
        <v>13</v>
      </c>
      <c r="D31" s="258" t="s">
        <v>32</v>
      </c>
      <c r="E31" s="385" t="s">
        <v>118</v>
      </c>
      <c r="F31" s="258" t="s">
        <v>65</v>
      </c>
      <c r="G31" s="383">
        <v>119</v>
      </c>
      <c r="H31" s="259">
        <v>590.47363</v>
      </c>
      <c r="I31" s="263">
        <v>3.61</v>
      </c>
      <c r="J31" s="267">
        <v>4.95</v>
      </c>
      <c r="M31" s="319"/>
    </row>
    <row r="32" spans="3:13" ht="15.75">
      <c r="C32" s="258">
        <v>14</v>
      </c>
      <c r="D32" s="258" t="s">
        <v>101</v>
      </c>
      <c r="E32" s="385" t="s">
        <v>118</v>
      </c>
      <c r="F32" s="258" t="s">
        <v>66</v>
      </c>
      <c r="G32" s="383">
        <v>119</v>
      </c>
      <c r="H32" s="259">
        <v>588.2097512</v>
      </c>
      <c r="I32" s="263">
        <v>3.6</v>
      </c>
      <c r="J32" s="267">
        <v>4.16</v>
      </c>
      <c r="M32" s="319"/>
    </row>
    <row r="33" spans="3:13" ht="15.75">
      <c r="C33" s="258">
        <v>15</v>
      </c>
      <c r="D33" s="258" t="s">
        <v>67</v>
      </c>
      <c r="E33" s="385" t="s">
        <v>117</v>
      </c>
      <c r="F33" s="258" t="s">
        <v>68</v>
      </c>
      <c r="G33" s="383">
        <v>117</v>
      </c>
      <c r="H33" s="259">
        <v>577.9801083</v>
      </c>
      <c r="I33" s="263">
        <v>3.53</v>
      </c>
      <c r="J33" s="267">
        <v>4.25</v>
      </c>
      <c r="M33" s="319"/>
    </row>
    <row r="34" spans="3:13" ht="15.75">
      <c r="C34" s="258">
        <v>16</v>
      </c>
      <c r="D34" s="258" t="s">
        <v>24</v>
      </c>
      <c r="E34" s="385" t="s">
        <v>118</v>
      </c>
      <c r="F34" s="258" t="s">
        <v>31</v>
      </c>
      <c r="G34" s="383">
        <v>80</v>
      </c>
      <c r="H34" s="259">
        <v>399.3216309</v>
      </c>
      <c r="I34" s="263">
        <v>2.44</v>
      </c>
      <c r="J34" s="267">
        <v>4.55</v>
      </c>
      <c r="M34" s="319"/>
    </row>
    <row r="35" spans="3:13" ht="15.75">
      <c r="C35" s="258">
        <v>17</v>
      </c>
      <c r="D35" s="258" t="s">
        <v>32</v>
      </c>
      <c r="E35" s="385" t="s">
        <v>119</v>
      </c>
      <c r="F35" s="258" t="s">
        <v>33</v>
      </c>
      <c r="G35" s="383">
        <v>33</v>
      </c>
      <c r="H35" s="259">
        <v>164.4247825</v>
      </c>
      <c r="I35" s="263">
        <v>1</v>
      </c>
      <c r="J35" s="267">
        <v>4.95</v>
      </c>
      <c r="M35" s="319"/>
    </row>
    <row r="36" spans="3:13" ht="15.75">
      <c r="C36" s="258"/>
      <c r="D36" s="258"/>
      <c r="E36" s="385"/>
      <c r="F36" s="258"/>
      <c r="G36" s="383"/>
      <c r="H36" s="259"/>
      <c r="I36" s="263"/>
      <c r="J36" s="263"/>
      <c r="M36" s="319"/>
    </row>
    <row r="37" spans="3:13" ht="15.75">
      <c r="C37" s="258"/>
      <c r="D37" s="258"/>
      <c r="E37" s="385"/>
      <c r="F37" s="258"/>
      <c r="G37" s="383"/>
      <c r="H37" s="259"/>
      <c r="I37" s="263"/>
      <c r="J37" s="263"/>
      <c r="M37" s="319"/>
    </row>
    <row r="38" spans="3:13" ht="15.75">
      <c r="C38" s="258"/>
      <c r="D38" s="266"/>
      <c r="E38" s="258"/>
      <c r="F38" s="266"/>
      <c r="G38" s="383"/>
      <c r="H38" s="259"/>
      <c r="I38" s="384"/>
      <c r="J38" s="384"/>
      <c r="M38" s="319"/>
    </row>
    <row r="39" spans="3:17" s="331" customFormat="1" ht="15.75">
      <c r="C39" s="276"/>
      <c r="D39" s="268" t="s">
        <v>34</v>
      </c>
      <c r="E39" s="268"/>
      <c r="F39" s="268"/>
      <c r="G39" s="268"/>
      <c r="H39" s="388">
        <f>SUM(H15:H35)</f>
        <v>13482.186256600002</v>
      </c>
      <c r="I39" s="271">
        <f>SUM(I15:I35)</f>
        <v>82.39999999999999</v>
      </c>
      <c r="J39" s="271"/>
      <c r="L39" s="371"/>
      <c r="M39" s="319"/>
      <c r="N39" s="389"/>
      <c r="O39" s="390"/>
      <c r="Q39" s="390"/>
    </row>
    <row r="40" spans="3:13" s="331" customFormat="1" ht="15.75">
      <c r="C40" s="276"/>
      <c r="D40" s="273"/>
      <c r="E40" s="273"/>
      <c r="F40" s="273"/>
      <c r="G40" s="273"/>
      <c r="H40" s="274"/>
      <c r="I40" s="344"/>
      <c r="J40" s="344"/>
      <c r="L40" s="371"/>
      <c r="M40" s="233"/>
    </row>
    <row r="41" spans="3:13" s="331" customFormat="1" ht="15.75">
      <c r="C41" s="276"/>
      <c r="D41" s="261" t="s">
        <v>420</v>
      </c>
      <c r="E41" s="258"/>
      <c r="F41" s="258"/>
      <c r="G41" s="258"/>
      <c r="H41" s="259"/>
      <c r="I41" s="384"/>
      <c r="J41" s="384"/>
      <c r="L41" s="371"/>
      <c r="M41" s="233"/>
    </row>
    <row r="42" spans="2:13" s="331" customFormat="1" ht="15.75">
      <c r="B42" s="331" t="str">
        <f>+$C$7&amp;D42</f>
        <v>IL&amp;FS  Infrastructure Debt Fund Series 3ATriparty Repo</v>
      </c>
      <c r="C42" s="276"/>
      <c r="D42" s="276" t="s">
        <v>421</v>
      </c>
      <c r="E42" s="392"/>
      <c r="F42" s="392"/>
      <c r="G42" s="392"/>
      <c r="H42" s="259">
        <v>2378.4421184</v>
      </c>
      <c r="I42" s="263">
        <v>14.54</v>
      </c>
      <c r="J42" s="393">
        <v>0.0337</v>
      </c>
      <c r="L42" s="371"/>
      <c r="M42" s="233"/>
    </row>
    <row r="43" spans="3:10" ht="15.75">
      <c r="C43" s="258"/>
      <c r="D43" s="268" t="s">
        <v>34</v>
      </c>
      <c r="E43" s="268"/>
      <c r="F43" s="268"/>
      <c r="G43" s="268"/>
      <c r="H43" s="395">
        <f>H42</f>
        <v>2378.4421184</v>
      </c>
      <c r="I43" s="271">
        <f>I42</f>
        <v>14.54</v>
      </c>
      <c r="J43" s="271"/>
    </row>
    <row r="44" spans="3:10" ht="15.75">
      <c r="C44" s="258"/>
      <c r="D44" s="273"/>
      <c r="E44" s="273"/>
      <c r="F44" s="273"/>
      <c r="G44" s="273"/>
      <c r="H44" s="488"/>
      <c r="I44" s="489"/>
      <c r="J44" s="489"/>
    </row>
    <row r="45" spans="2:10" ht="15.75">
      <c r="B45" s="331" t="str">
        <f>+$C$7&amp;D45</f>
        <v>IL&amp;FS  Infrastructure Debt Fund Series 3ATriparty Repo Margin</v>
      </c>
      <c r="C45" s="258"/>
      <c r="D45" s="261" t="s">
        <v>422</v>
      </c>
      <c r="E45" s="392"/>
      <c r="F45" s="392"/>
      <c r="G45" s="383"/>
      <c r="H45" s="259">
        <v>20.8630959</v>
      </c>
      <c r="I45" s="263">
        <f>H45/H52*100</f>
        <v>0.1275171324955776</v>
      </c>
      <c r="J45" s="263"/>
    </row>
    <row r="46" spans="3:13" s="331" customFormat="1" ht="15.75">
      <c r="C46" s="276"/>
      <c r="D46" s="268" t="s">
        <v>34</v>
      </c>
      <c r="E46" s="268"/>
      <c r="F46" s="268"/>
      <c r="G46" s="268"/>
      <c r="H46" s="395">
        <f>H45</f>
        <v>20.8630959</v>
      </c>
      <c r="I46" s="271">
        <f>I45</f>
        <v>0.1275171324955776</v>
      </c>
      <c r="J46" s="271"/>
      <c r="L46" s="371"/>
      <c r="M46" s="233"/>
    </row>
    <row r="47" spans="3:10" ht="15.75">
      <c r="C47" s="258"/>
      <c r="D47" s="258"/>
      <c r="E47" s="258"/>
      <c r="F47" s="258"/>
      <c r="G47" s="383"/>
      <c r="H47" s="259"/>
      <c r="I47" s="384"/>
      <c r="J47" s="384"/>
    </row>
    <row r="48" spans="3:10" ht="15.75">
      <c r="C48" s="258"/>
      <c r="D48" s="261" t="s">
        <v>159</v>
      </c>
      <c r="E48" s="258"/>
      <c r="F48" s="258"/>
      <c r="G48" s="383"/>
      <c r="H48" s="259"/>
      <c r="I48" s="384"/>
      <c r="J48" s="384"/>
    </row>
    <row r="49" spans="3:10" ht="15.75">
      <c r="C49" s="258">
        <v>1</v>
      </c>
      <c r="D49" s="258" t="s">
        <v>468</v>
      </c>
      <c r="E49" s="392"/>
      <c r="F49" s="392"/>
      <c r="G49" s="383"/>
      <c r="H49" s="259">
        <f>H51-H50</f>
        <v>-20.881631400001993</v>
      </c>
      <c r="I49" s="263">
        <f>H49/H52*100</f>
        <v>-0.1276304231510467</v>
      </c>
      <c r="J49" s="263"/>
    </row>
    <row r="50" spans="2:10" ht="15.75">
      <c r="B50" s="331" t="str">
        <f>+$C$7&amp;D50</f>
        <v>IL&amp;FS  Infrastructure Debt Fund Series 3ACash &amp; Cash Equivalents</v>
      </c>
      <c r="C50" s="258">
        <v>2</v>
      </c>
      <c r="D50" s="258" t="s">
        <v>36</v>
      </c>
      <c r="E50" s="392"/>
      <c r="F50" s="392"/>
      <c r="G50" s="383"/>
      <c r="H50" s="259">
        <v>500.40393439999997</v>
      </c>
      <c r="I50" s="263">
        <f>H50/H52*100</f>
        <v>3.058514187445839</v>
      </c>
      <c r="J50" s="263"/>
    </row>
    <row r="51" spans="3:13" s="331" customFormat="1" ht="15.75">
      <c r="C51" s="276"/>
      <c r="D51" s="268" t="s">
        <v>34</v>
      </c>
      <c r="E51" s="268"/>
      <c r="F51" s="268"/>
      <c r="G51" s="268"/>
      <c r="H51" s="388">
        <v>479.522302999998</v>
      </c>
      <c r="I51" s="271">
        <f>SUM(I49:I50)</f>
        <v>2.9308837642947925</v>
      </c>
      <c r="J51" s="271"/>
      <c r="L51" s="371"/>
      <c r="M51" s="233"/>
    </row>
    <row r="52" spans="3:14" s="331" customFormat="1" ht="15.75">
      <c r="C52" s="276"/>
      <c r="D52" s="282" t="s">
        <v>38</v>
      </c>
      <c r="E52" s="282"/>
      <c r="F52" s="282"/>
      <c r="G52" s="282"/>
      <c r="H52" s="283">
        <v>16361.014</v>
      </c>
      <c r="I52" s="284">
        <f>I39+I43+I46+I51</f>
        <v>99.99840089679037</v>
      </c>
      <c r="J52" s="480"/>
      <c r="L52" s="371"/>
      <c r="M52" s="319"/>
      <c r="N52" s="389"/>
    </row>
    <row r="53" spans="3:14" ht="15.75">
      <c r="C53" s="292"/>
      <c r="D53" s="293"/>
      <c r="E53" s="293"/>
      <c r="F53" s="293"/>
      <c r="G53" s="293"/>
      <c r="H53" s="317"/>
      <c r="I53" s="490"/>
      <c r="J53" s="398"/>
      <c r="N53" s="354"/>
    </row>
    <row r="54" spans="3:14" ht="15.75">
      <c r="C54" s="292"/>
      <c r="D54" s="293"/>
      <c r="E54" s="293"/>
      <c r="F54" s="293"/>
      <c r="G54" s="293"/>
      <c r="H54" s="294"/>
      <c r="I54" s="490"/>
      <c r="J54" s="398"/>
      <c r="N54" s="354"/>
    </row>
    <row r="55" spans="3:14" ht="15.75">
      <c r="C55" s="292"/>
      <c r="D55" s="303" t="s">
        <v>423</v>
      </c>
      <c r="E55" s="298"/>
      <c r="F55" s="453"/>
      <c r="G55" s="453"/>
      <c r="H55" s="298"/>
      <c r="I55" s="298"/>
      <c r="J55" s="363"/>
      <c r="N55" s="354"/>
    </row>
    <row r="56" spans="3:14" ht="47.25">
      <c r="C56" s="292"/>
      <c r="D56" s="301" t="s">
        <v>469</v>
      </c>
      <c r="E56" s="491" t="s">
        <v>470</v>
      </c>
      <c r="F56" s="453"/>
      <c r="G56" s="453"/>
      <c r="H56" s="299"/>
      <c r="I56" s="299"/>
      <c r="J56" s="363"/>
      <c r="N56" s="354"/>
    </row>
    <row r="57" spans="3:14" ht="15.75">
      <c r="C57" s="292"/>
      <c r="D57" s="303" t="s">
        <v>426</v>
      </c>
      <c r="E57" s="298"/>
      <c r="F57" s="453"/>
      <c r="G57" s="453"/>
      <c r="H57" s="298"/>
      <c r="I57" s="298"/>
      <c r="J57" s="363"/>
      <c r="N57" s="354"/>
    </row>
    <row r="58" spans="3:14" ht="15.75">
      <c r="C58" s="292"/>
      <c r="D58" s="304" t="s">
        <v>427</v>
      </c>
      <c r="E58" s="492">
        <v>1185143.7049</v>
      </c>
      <c r="F58" s="403"/>
      <c r="G58" s="453"/>
      <c r="H58" s="298"/>
      <c r="I58" s="298"/>
      <c r="J58" s="363"/>
      <c r="N58" s="354"/>
    </row>
    <row r="59" spans="3:14" ht="15.75">
      <c r="C59" s="292"/>
      <c r="D59" s="304" t="s">
        <v>428</v>
      </c>
      <c r="E59" s="492">
        <v>1185143.694</v>
      </c>
      <c r="F59" s="403"/>
      <c r="G59" s="453"/>
      <c r="H59" s="298"/>
      <c r="I59" s="298"/>
      <c r="J59" s="363"/>
      <c r="N59" s="354"/>
    </row>
    <row r="60" spans="3:14" ht="15.75">
      <c r="C60" s="292"/>
      <c r="D60" s="304" t="s">
        <v>471</v>
      </c>
      <c r="E60" s="492">
        <v>1183767.8466</v>
      </c>
      <c r="F60" s="403"/>
      <c r="G60" s="453"/>
      <c r="H60" s="298"/>
      <c r="I60" s="298"/>
      <c r="J60" s="363"/>
      <c r="N60" s="354"/>
    </row>
    <row r="61" spans="3:14" ht="15.75">
      <c r="C61" s="292"/>
      <c r="D61" s="303" t="s">
        <v>429</v>
      </c>
      <c r="E61" s="298"/>
      <c r="F61" s="453"/>
      <c r="G61" s="453"/>
      <c r="H61" s="298"/>
      <c r="I61" s="298"/>
      <c r="J61" s="363"/>
      <c r="N61" s="354"/>
    </row>
    <row r="62" spans="3:14" ht="15.75">
      <c r="C62" s="292"/>
      <c r="D62" s="304" t="s">
        <v>427</v>
      </c>
      <c r="E62" s="492">
        <v>1169031.5996</v>
      </c>
      <c r="F62" s="453"/>
      <c r="G62" s="453"/>
      <c r="H62" s="298"/>
      <c r="I62" s="298"/>
      <c r="J62" s="363"/>
      <c r="N62" s="354"/>
    </row>
    <row r="63" spans="3:14" ht="15.75">
      <c r="C63" s="292"/>
      <c r="D63" s="304" t="s">
        <v>428</v>
      </c>
      <c r="E63" s="492">
        <v>1169031.556</v>
      </c>
      <c r="F63" s="453"/>
      <c r="G63" s="453"/>
      <c r="H63" s="298"/>
      <c r="I63" s="298"/>
      <c r="J63" s="363"/>
      <c r="N63" s="354"/>
    </row>
    <row r="64" spans="3:14" ht="15.75">
      <c r="C64" s="292"/>
      <c r="D64" s="304" t="s">
        <v>471</v>
      </c>
      <c r="E64" s="492">
        <v>1167674.4466</v>
      </c>
      <c r="F64" s="453"/>
      <c r="G64" s="453"/>
      <c r="H64" s="298"/>
      <c r="I64" s="298"/>
      <c r="J64" s="363"/>
      <c r="N64" s="354"/>
    </row>
    <row r="65" spans="3:14" ht="15.75">
      <c r="C65" s="292"/>
      <c r="D65" s="306" t="s">
        <v>430</v>
      </c>
      <c r="E65" s="402" t="s">
        <v>431</v>
      </c>
      <c r="F65" s="453"/>
      <c r="G65" s="453"/>
      <c r="H65" s="298"/>
      <c r="I65" s="298"/>
      <c r="J65" s="363"/>
      <c r="N65" s="354"/>
    </row>
    <row r="66" spans="3:14" ht="31.5">
      <c r="C66" s="292"/>
      <c r="D66" s="301" t="s">
        <v>466</v>
      </c>
      <c r="E66" s="402" t="s">
        <v>431</v>
      </c>
      <c r="F66" s="453"/>
      <c r="G66" s="453"/>
      <c r="H66" s="298"/>
      <c r="I66" s="298"/>
      <c r="J66" s="363"/>
      <c r="N66" s="354"/>
    </row>
    <row r="67" spans="3:14" ht="31.5">
      <c r="C67" s="292"/>
      <c r="D67" s="301" t="s">
        <v>433</v>
      </c>
      <c r="E67" s="402" t="s">
        <v>431</v>
      </c>
      <c r="F67" s="453"/>
      <c r="G67" s="453"/>
      <c r="H67" s="298"/>
      <c r="I67" s="298"/>
      <c r="J67" s="363"/>
      <c r="N67" s="354"/>
    </row>
    <row r="68" spans="3:14" ht="15.75">
      <c r="C68" s="292"/>
      <c r="D68" s="306" t="s">
        <v>434</v>
      </c>
      <c r="E68" s="402" t="s">
        <v>431</v>
      </c>
      <c r="F68" s="453"/>
      <c r="G68" s="453"/>
      <c r="H68" s="298"/>
      <c r="I68" s="298"/>
      <c r="J68" s="363"/>
      <c r="N68" s="354"/>
    </row>
    <row r="69" spans="3:14" ht="15.75">
      <c r="C69" s="292"/>
      <c r="D69" s="306" t="s">
        <v>435</v>
      </c>
      <c r="E69" s="493" t="s">
        <v>472</v>
      </c>
      <c r="F69" s="453"/>
      <c r="G69" s="453"/>
      <c r="H69" s="298"/>
      <c r="I69" s="298"/>
      <c r="J69" s="363"/>
      <c r="N69" s="354"/>
    </row>
    <row r="70" spans="3:14" ht="15.75">
      <c r="C70" s="292"/>
      <c r="D70" s="303" t="s">
        <v>437</v>
      </c>
      <c r="E70" s="298"/>
      <c r="F70" s="453"/>
      <c r="G70" s="453"/>
      <c r="H70" s="298"/>
      <c r="I70" s="298"/>
      <c r="J70" s="363"/>
      <c r="N70" s="354"/>
    </row>
    <row r="71" spans="3:14" ht="15.75">
      <c r="C71" s="292"/>
      <c r="D71" s="494" t="s">
        <v>438</v>
      </c>
      <c r="E71" s="495" t="s">
        <v>439</v>
      </c>
      <c r="F71" s="496"/>
      <c r="G71" s="496"/>
      <c r="H71" s="310" t="s">
        <v>159</v>
      </c>
      <c r="I71" s="310"/>
      <c r="J71" s="363"/>
      <c r="N71" s="354"/>
    </row>
    <row r="72" spans="3:14" ht="15.75">
      <c r="C72" s="292"/>
      <c r="D72" s="312" t="s">
        <v>440</v>
      </c>
      <c r="E72" s="497" t="s">
        <v>431</v>
      </c>
      <c r="F72" s="496"/>
      <c r="G72" s="496"/>
      <c r="H72" s="497" t="s">
        <v>431</v>
      </c>
      <c r="I72" s="497"/>
      <c r="J72" s="363"/>
      <c r="N72" s="354"/>
    </row>
    <row r="73" spans="3:14" ht="15.75" customHeight="1">
      <c r="C73" s="292"/>
      <c r="D73" s="314" t="s">
        <v>441</v>
      </c>
      <c r="E73" s="314"/>
      <c r="F73" s="314"/>
      <c r="G73" s="314"/>
      <c r="H73" s="314"/>
      <c r="I73" s="314"/>
      <c r="J73" s="363"/>
      <c r="N73" s="354"/>
    </row>
    <row r="74" spans="3:14" ht="15.75">
      <c r="C74" s="292"/>
      <c r="D74" s="314"/>
      <c r="E74" s="314"/>
      <c r="F74" s="314"/>
      <c r="G74" s="314"/>
      <c r="H74" s="314"/>
      <c r="I74" s="314"/>
      <c r="J74" s="363"/>
      <c r="N74" s="354"/>
    </row>
    <row r="75" spans="3:14" ht="15.75">
      <c r="C75" s="292"/>
      <c r="D75" s="315" t="s">
        <v>442</v>
      </c>
      <c r="E75" s="498"/>
      <c r="F75" s="498"/>
      <c r="G75" s="498"/>
      <c r="H75" s="498"/>
      <c r="I75" s="498"/>
      <c r="J75" s="363"/>
      <c r="N75" s="354"/>
    </row>
    <row r="76" spans="3:14" ht="15.75">
      <c r="C76" s="292"/>
      <c r="D76" s="315"/>
      <c r="E76" s="498"/>
      <c r="F76" s="498"/>
      <c r="G76" s="498"/>
      <c r="H76" s="498"/>
      <c r="I76" s="498"/>
      <c r="J76" s="363"/>
      <c r="N76" s="354"/>
    </row>
    <row r="77" spans="3:14" ht="15.75">
      <c r="C77" s="292"/>
      <c r="D77" s="318" t="s">
        <v>443</v>
      </c>
      <c r="E77" s="498"/>
      <c r="F77" s="498"/>
      <c r="G77" s="498"/>
      <c r="H77" s="498"/>
      <c r="I77" s="498"/>
      <c r="J77" s="363"/>
      <c r="N77" s="354"/>
    </row>
    <row r="78" spans="3:14" ht="15.75">
      <c r="C78" s="292"/>
      <c r="D78" s="315"/>
      <c r="E78" s="498"/>
      <c r="F78" s="498"/>
      <c r="G78" s="498"/>
      <c r="H78" s="498"/>
      <c r="I78" s="498"/>
      <c r="J78" s="363"/>
      <c r="N78" s="354"/>
    </row>
    <row r="79" spans="3:14" ht="30.75" customHeight="1">
      <c r="C79" s="321" t="s">
        <v>113</v>
      </c>
      <c r="D79" s="364" t="s">
        <v>114</v>
      </c>
      <c r="E79" s="364"/>
      <c r="F79" s="364"/>
      <c r="G79" s="364"/>
      <c r="H79" s="364"/>
      <c r="I79" s="365"/>
      <c r="J79" s="398"/>
      <c r="N79" s="354"/>
    </row>
    <row r="80" spans="3:14" ht="15.75">
      <c r="C80" s="292"/>
      <c r="D80" s="293"/>
      <c r="E80" s="293"/>
      <c r="F80" s="293"/>
      <c r="G80" s="293"/>
      <c r="H80" s="317"/>
      <c r="I80" s="490"/>
      <c r="J80" s="398"/>
      <c r="N80" s="354"/>
    </row>
    <row r="81" spans="3:10" ht="15.75">
      <c r="C81" s="405"/>
      <c r="D81" s="406"/>
      <c r="E81" s="406"/>
      <c r="F81" s="406"/>
      <c r="G81" s="407"/>
      <c r="H81" s="408"/>
      <c r="I81" s="406"/>
      <c r="J81" s="325"/>
    </row>
    <row r="83" spans="7:8" ht="15.75" hidden="1">
      <c r="G83" s="409">
        <v>1494519823.62</v>
      </c>
      <c r="H83" s="319">
        <v>14945.198236199998</v>
      </c>
    </row>
    <row r="84" ht="15.75" hidden="1">
      <c r="H84" s="319">
        <v>1423.0666808000024</v>
      </c>
    </row>
  </sheetData>
  <sheetProtection/>
  <mergeCells count="11">
    <mergeCell ref="J11:J12"/>
    <mergeCell ref="D73:I74"/>
    <mergeCell ref="D79:I79"/>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79"/>
  <sheetViews>
    <sheetView zoomScalePageLayoutView="0" workbookViewId="0" topLeftCell="C1">
      <selection activeCell="C1" sqref="C1"/>
    </sheetView>
  </sheetViews>
  <sheetFormatPr defaultColWidth="9.140625" defaultRowHeight="15"/>
  <cols>
    <col min="1" max="1" width="4.28125" style="233" hidden="1" customWidth="1"/>
    <col min="2" max="2" width="6.57421875" style="233" hidden="1" customWidth="1"/>
    <col min="3" max="3" width="7.57421875" style="233" customWidth="1"/>
    <col min="4" max="4" width="64.28125" style="233" customWidth="1"/>
    <col min="5" max="5" width="23.00390625" style="233" bestFit="1" customWidth="1"/>
    <col min="6" max="6" width="17.8515625" style="233" customWidth="1"/>
    <col min="7" max="7" width="18.421875" style="316" customWidth="1"/>
    <col min="8" max="8" width="16.8515625" style="233" customWidth="1"/>
    <col min="9" max="10" width="14.7109375" style="233" customWidth="1"/>
    <col min="11" max="11" width="17.8515625" style="53" bestFit="1" customWidth="1"/>
    <col min="12" max="12" width="10.7109375" style="0" bestFit="1" customWidth="1"/>
    <col min="13" max="13" width="10.28125" style="0" bestFit="1" customWidth="1"/>
  </cols>
  <sheetData>
    <row r="1" spans="3:10" ht="15.75">
      <c r="C1" s="286"/>
      <c r="D1" s="367"/>
      <c r="E1" s="367"/>
      <c r="F1" s="367"/>
      <c r="G1" s="368"/>
      <c r="H1" s="367"/>
      <c r="I1" s="367"/>
      <c r="J1" s="369"/>
    </row>
    <row r="2" spans="3:10" ht="15.75">
      <c r="C2" s="292"/>
      <c r="J2" s="320"/>
    </row>
    <row r="3" spans="3:10" ht="15.75">
      <c r="C3" s="292"/>
      <c r="J3" s="320"/>
    </row>
    <row r="4" spans="3:10" ht="15.75">
      <c r="C4" s="292"/>
      <c r="J4" s="320"/>
    </row>
    <row r="5" spans="3:10" ht="15.75">
      <c r="C5" s="292" t="s">
        <v>411</v>
      </c>
      <c r="J5" s="320"/>
    </row>
    <row r="6" spans="3:10" ht="15.75">
      <c r="C6" s="292"/>
      <c r="J6" s="320"/>
    </row>
    <row r="7" spans="1:10" ht="15.75">
      <c r="A7" s="331"/>
      <c r="B7" s="331"/>
      <c r="C7" s="334" t="s">
        <v>473</v>
      </c>
      <c r="D7" s="335"/>
      <c r="E7" s="335"/>
      <c r="F7" s="335"/>
      <c r="G7" s="335"/>
      <c r="H7" s="335"/>
      <c r="I7" s="336"/>
      <c r="J7" s="499"/>
    </row>
    <row r="8" spans="1:10" ht="15.75" customHeight="1">
      <c r="A8" s="331"/>
      <c r="B8" s="331"/>
      <c r="C8" s="241" t="s">
        <v>413</v>
      </c>
      <c r="D8" s="242"/>
      <c r="E8" s="242"/>
      <c r="F8" s="242"/>
      <c r="G8" s="242"/>
      <c r="H8" s="242"/>
      <c r="I8" s="243"/>
      <c r="J8" s="499"/>
    </row>
    <row r="9" spans="3:10" ht="15.75">
      <c r="C9" s="244" t="s">
        <v>414</v>
      </c>
      <c r="D9" s="245"/>
      <c r="E9" s="245"/>
      <c r="F9" s="245"/>
      <c r="G9" s="245"/>
      <c r="H9" s="245"/>
      <c r="I9" s="246"/>
      <c r="J9" s="500"/>
    </row>
    <row r="10" spans="3:10" ht="15.75">
      <c r="C10" s="249"/>
      <c r="D10" s="372"/>
      <c r="E10" s="373"/>
      <c r="F10" s="373"/>
      <c r="G10" s="374"/>
      <c r="H10" s="375"/>
      <c r="I10" s="376"/>
      <c r="J10" s="376"/>
    </row>
    <row r="11" spans="1:10" ht="15.75">
      <c r="A11" s="331"/>
      <c r="B11" s="331"/>
      <c r="C11" s="252" t="s">
        <v>0</v>
      </c>
      <c r="D11" s="377" t="s">
        <v>380</v>
      </c>
      <c r="E11" s="377" t="s">
        <v>415</v>
      </c>
      <c r="F11" s="378" t="s">
        <v>3</v>
      </c>
      <c r="G11" s="377" t="s">
        <v>4</v>
      </c>
      <c r="H11" s="379" t="s">
        <v>381</v>
      </c>
      <c r="I11" s="380" t="s">
        <v>382</v>
      </c>
      <c r="J11" s="380" t="s">
        <v>7</v>
      </c>
    </row>
    <row r="12" spans="3:10" ht="15.75">
      <c r="C12" s="252"/>
      <c r="D12" s="377"/>
      <c r="E12" s="377"/>
      <c r="F12" s="378"/>
      <c r="G12" s="377"/>
      <c r="H12" s="379" t="s">
        <v>416</v>
      </c>
      <c r="I12" s="380"/>
      <c r="J12" s="380"/>
    </row>
    <row r="13" spans="3:10" ht="15.75">
      <c r="C13" s="258"/>
      <c r="D13" s="258"/>
      <c r="E13" s="258"/>
      <c r="F13" s="258"/>
      <c r="G13" s="383"/>
      <c r="H13" s="259"/>
      <c r="I13" s="384"/>
      <c r="J13" s="384"/>
    </row>
    <row r="14" spans="3:10" ht="15.75">
      <c r="C14" s="258"/>
      <c r="D14" s="261" t="s">
        <v>8</v>
      </c>
      <c r="E14" s="385"/>
      <c r="F14" s="258"/>
      <c r="G14" s="383"/>
      <c r="H14" s="259"/>
      <c r="I14" s="386"/>
      <c r="J14" s="386"/>
    </row>
    <row r="15" spans="1:10" ht="15.75">
      <c r="A15" s="233" t="str">
        <f aca="true" t="shared" si="0" ref="A15:A20">+$C$7&amp;D15</f>
        <v>IL&amp;FS  Infrastructure Debt Fund Series 3BBhilwara Green Energy Ltd</v>
      </c>
      <c r="C15" s="258">
        <v>1</v>
      </c>
      <c r="D15" s="258" t="s">
        <v>39</v>
      </c>
      <c r="E15" s="385" t="s">
        <v>40</v>
      </c>
      <c r="F15" s="258" t="s">
        <v>41</v>
      </c>
      <c r="G15" s="383">
        <v>340000</v>
      </c>
      <c r="H15" s="259">
        <v>3400</v>
      </c>
      <c r="I15" s="263">
        <f>H15/$H$50*100</f>
        <v>17.722063317283574</v>
      </c>
      <c r="J15" s="264">
        <v>11.75</v>
      </c>
    </row>
    <row r="16" spans="1:10" ht="15.75">
      <c r="A16" s="233" t="str">
        <f t="shared" si="0"/>
        <v>IL&amp;FS  Infrastructure Debt Fund Series 3BIL&amp;FS Wind Energy Ltd</v>
      </c>
      <c r="C16" s="258">
        <v>2</v>
      </c>
      <c r="D16" s="258" t="s">
        <v>9</v>
      </c>
      <c r="E16" s="385" t="s">
        <v>10</v>
      </c>
      <c r="F16" s="258" t="s">
        <v>42</v>
      </c>
      <c r="G16" s="383">
        <v>125</v>
      </c>
      <c r="H16" s="259">
        <v>1582.5730356</v>
      </c>
      <c r="I16" s="263">
        <f>H16/$H$50*100</f>
        <v>8.248958688567313</v>
      </c>
      <c r="J16" s="264">
        <v>0</v>
      </c>
    </row>
    <row r="17" spans="3:10" ht="15.75">
      <c r="C17" s="258"/>
      <c r="D17" s="258"/>
      <c r="E17" s="385"/>
      <c r="F17" s="258"/>
      <c r="G17" s="383"/>
      <c r="H17" s="259"/>
      <c r="I17" s="263"/>
      <c r="J17" s="263"/>
    </row>
    <row r="18" spans="1:10" ht="15.75">
      <c r="A18" s="233" t="str">
        <f t="shared" si="0"/>
        <v>IL&amp;FS  Infrastructure Debt Fund Series 3BDebt Instrument-Privately Placed-Unlisted</v>
      </c>
      <c r="C18" s="258"/>
      <c r="D18" s="261" t="s">
        <v>15</v>
      </c>
      <c r="E18" s="385"/>
      <c r="F18" s="258"/>
      <c r="G18" s="383"/>
      <c r="H18" s="259"/>
      <c r="I18" s="263"/>
      <c r="J18" s="263"/>
    </row>
    <row r="19" spans="1:10" ht="15.75">
      <c r="A19" s="233" t="str">
        <f t="shared" si="0"/>
        <v>IL&amp;FS  Infrastructure Debt Fund Series 3BAMRI Hospitals Ltd</v>
      </c>
      <c r="C19" s="258">
        <v>3</v>
      </c>
      <c r="D19" s="258" t="s">
        <v>51</v>
      </c>
      <c r="E19" s="385" t="s">
        <v>52</v>
      </c>
      <c r="F19" s="258" t="s">
        <v>80</v>
      </c>
      <c r="G19" s="383">
        <v>410</v>
      </c>
      <c r="H19" s="259">
        <v>4094.65798</v>
      </c>
      <c r="I19" s="263">
        <f aca="true" t="shared" si="1" ref="I19:I24">H19/$H$50*100</f>
        <v>21.342878818876603</v>
      </c>
      <c r="J19" s="264">
        <v>10.8</v>
      </c>
    </row>
    <row r="20" spans="1:10" ht="15.75">
      <c r="A20" s="233" t="str">
        <f t="shared" si="0"/>
        <v>IL&amp;FS  Infrastructure Debt Fund Series 3BKanchanjunga Power Company Pvt Ltd</v>
      </c>
      <c r="C20" s="258">
        <v>4</v>
      </c>
      <c r="D20" s="258" t="s">
        <v>44</v>
      </c>
      <c r="E20" s="385" t="s">
        <v>105</v>
      </c>
      <c r="F20" s="258" t="s">
        <v>81</v>
      </c>
      <c r="G20" s="383">
        <v>160</v>
      </c>
      <c r="H20" s="259">
        <v>1600</v>
      </c>
      <c r="I20" s="263">
        <f t="shared" si="1"/>
        <v>8.339794502251092</v>
      </c>
      <c r="J20" s="264">
        <v>9.09</v>
      </c>
    </row>
    <row r="21" spans="1:10" ht="15.75">
      <c r="A21" s="233" t="str">
        <f>+$C$7&amp;D21</f>
        <v>IL&amp;FS  Infrastructure Debt Fund Series 3BKanchanjunga Power Company Pvt Ltd</v>
      </c>
      <c r="C21" s="258">
        <v>5</v>
      </c>
      <c r="D21" s="258" t="s">
        <v>44</v>
      </c>
      <c r="E21" s="385" t="s">
        <v>105</v>
      </c>
      <c r="F21" s="258" t="s">
        <v>70</v>
      </c>
      <c r="G21" s="383">
        <v>100</v>
      </c>
      <c r="H21" s="259">
        <v>1000</v>
      </c>
      <c r="I21" s="263">
        <f t="shared" si="1"/>
        <v>5.212371563906934</v>
      </c>
      <c r="J21" s="264">
        <v>9.09</v>
      </c>
    </row>
    <row r="22" spans="1:10" ht="15.75">
      <c r="A22" s="233" t="str">
        <f>+$C$7&amp;D22</f>
        <v>IL&amp;FS  Infrastructure Debt Fund Series 3BBhilangana Hydro Power Ltd</v>
      </c>
      <c r="C22" s="258">
        <v>6</v>
      </c>
      <c r="D22" s="258" t="s">
        <v>48</v>
      </c>
      <c r="E22" s="385" t="s">
        <v>49</v>
      </c>
      <c r="F22" s="258" t="s">
        <v>55</v>
      </c>
      <c r="G22" s="383">
        <v>43</v>
      </c>
      <c r="H22" s="259">
        <v>430</v>
      </c>
      <c r="I22" s="263">
        <f t="shared" si="1"/>
        <v>2.241319772479981</v>
      </c>
      <c r="J22" s="264">
        <v>9.09</v>
      </c>
    </row>
    <row r="23" spans="1:10" ht="15.75">
      <c r="A23" s="233" t="str">
        <f>+$C$7&amp;D23</f>
        <v>IL&amp;FS  Infrastructure Debt Fund Series 3BBhilangana Hydro Power Ltd</v>
      </c>
      <c r="C23" s="258">
        <v>7</v>
      </c>
      <c r="D23" s="258" t="s">
        <v>48</v>
      </c>
      <c r="E23" s="385" t="s">
        <v>49</v>
      </c>
      <c r="F23" s="258" t="s">
        <v>54</v>
      </c>
      <c r="G23" s="383">
        <v>24</v>
      </c>
      <c r="H23" s="259">
        <v>240</v>
      </c>
      <c r="I23" s="263">
        <f t="shared" si="1"/>
        <v>1.250969175337664</v>
      </c>
      <c r="J23" s="264">
        <v>9.09</v>
      </c>
    </row>
    <row r="24" spans="3:10" ht="15.75">
      <c r="C24" s="258">
        <v>8</v>
      </c>
      <c r="D24" s="258" t="s">
        <v>73</v>
      </c>
      <c r="E24" s="385" t="s">
        <v>74</v>
      </c>
      <c r="F24" s="258" t="s">
        <v>75</v>
      </c>
      <c r="G24" s="383">
        <v>100</v>
      </c>
      <c r="H24" s="259">
        <v>45</v>
      </c>
      <c r="I24" s="263">
        <f t="shared" si="1"/>
        <v>0.234556720375812</v>
      </c>
      <c r="J24" s="264">
        <v>16</v>
      </c>
    </row>
    <row r="25" spans="3:10" ht="15.75">
      <c r="C25" s="258"/>
      <c r="D25" s="258"/>
      <c r="E25" s="385"/>
      <c r="F25" s="258"/>
      <c r="G25" s="383"/>
      <c r="H25" s="259"/>
      <c r="I25" s="263"/>
      <c r="J25" s="263"/>
    </row>
    <row r="26" spans="3:10" ht="15.75">
      <c r="C26" s="258"/>
      <c r="D26" s="261" t="s">
        <v>16</v>
      </c>
      <c r="E26" s="385"/>
      <c r="F26" s="258"/>
      <c r="G26" s="383"/>
      <c r="H26" s="259"/>
      <c r="I26" s="263"/>
      <c r="J26" s="263"/>
    </row>
    <row r="27" spans="3:10" ht="15.75">
      <c r="C27" s="258">
        <v>9</v>
      </c>
      <c r="D27" s="258" t="s">
        <v>59</v>
      </c>
      <c r="E27" s="385" t="s">
        <v>118</v>
      </c>
      <c r="F27" s="258" t="s">
        <v>60</v>
      </c>
      <c r="G27" s="383">
        <v>484</v>
      </c>
      <c r="H27" s="259">
        <v>2390.2447195</v>
      </c>
      <c r="I27" s="263">
        <f aca="true" t="shared" si="2" ref="I27:I34">H27/$H$50*100</f>
        <v>12.458843606700503</v>
      </c>
      <c r="J27" s="267">
        <v>4.35</v>
      </c>
    </row>
    <row r="28" spans="3:10" ht="15.75">
      <c r="C28" s="258">
        <v>10</v>
      </c>
      <c r="D28" s="258" t="s">
        <v>63</v>
      </c>
      <c r="E28" s="385" t="s">
        <v>118</v>
      </c>
      <c r="F28" s="258" t="s">
        <v>64</v>
      </c>
      <c r="G28" s="383">
        <v>140</v>
      </c>
      <c r="H28" s="259">
        <v>698.0509113</v>
      </c>
      <c r="I28" s="263">
        <f t="shared" si="2"/>
        <v>3.638500720219441</v>
      </c>
      <c r="J28" s="267">
        <v>3.95</v>
      </c>
    </row>
    <row r="29" spans="3:10" ht="15.75">
      <c r="C29" s="258">
        <v>11</v>
      </c>
      <c r="D29" s="258" t="s">
        <v>59</v>
      </c>
      <c r="E29" s="385" t="s">
        <v>118</v>
      </c>
      <c r="F29" s="258" t="s">
        <v>104</v>
      </c>
      <c r="G29" s="383">
        <v>140</v>
      </c>
      <c r="H29" s="259">
        <v>688.2032</v>
      </c>
      <c r="I29" s="263">
        <f t="shared" si="2"/>
        <v>3.5871707898697562</v>
      </c>
      <c r="J29" s="267">
        <v>4.3</v>
      </c>
    </row>
    <row r="30" spans="3:10" ht="15.75">
      <c r="C30" s="258">
        <v>12</v>
      </c>
      <c r="D30" s="258" t="s">
        <v>24</v>
      </c>
      <c r="E30" s="385" t="s">
        <v>118</v>
      </c>
      <c r="F30" s="258" t="s">
        <v>31</v>
      </c>
      <c r="G30" s="383">
        <v>78</v>
      </c>
      <c r="H30" s="259">
        <v>389.3385901</v>
      </c>
      <c r="I30" s="263">
        <f t="shared" si="2"/>
        <v>2.029377395768857</v>
      </c>
      <c r="J30" s="267">
        <v>4.55</v>
      </c>
    </row>
    <row r="31" spans="3:10" ht="15.75">
      <c r="C31" s="258">
        <v>13</v>
      </c>
      <c r="D31" s="258" t="s">
        <v>32</v>
      </c>
      <c r="E31" s="385" t="s">
        <v>118</v>
      </c>
      <c r="F31" s="258" t="s">
        <v>65</v>
      </c>
      <c r="G31" s="383">
        <v>69</v>
      </c>
      <c r="H31" s="259">
        <v>342.3754661</v>
      </c>
      <c r="I31" s="263">
        <f t="shared" si="2"/>
        <v>1.7845881436790219</v>
      </c>
      <c r="J31" s="267">
        <v>4.95</v>
      </c>
    </row>
    <row r="32" spans="3:10" ht="15.75">
      <c r="C32" s="258">
        <v>14</v>
      </c>
      <c r="D32" s="258" t="s">
        <v>101</v>
      </c>
      <c r="E32" s="385" t="s">
        <v>118</v>
      </c>
      <c r="F32" s="258" t="s">
        <v>66</v>
      </c>
      <c r="G32" s="383">
        <v>69</v>
      </c>
      <c r="H32" s="259">
        <v>341.0627969</v>
      </c>
      <c r="I32" s="263">
        <f t="shared" si="2"/>
        <v>1.7777460240681258</v>
      </c>
      <c r="J32" s="267">
        <v>4.16</v>
      </c>
    </row>
    <row r="33" spans="3:10" ht="15.75">
      <c r="C33" s="258">
        <v>15</v>
      </c>
      <c r="D33" s="258" t="s">
        <v>67</v>
      </c>
      <c r="E33" s="385" t="s">
        <v>117</v>
      </c>
      <c r="F33" s="258" t="s">
        <v>68</v>
      </c>
      <c r="G33" s="383">
        <v>69</v>
      </c>
      <c r="H33" s="259">
        <v>340.8600639</v>
      </c>
      <c r="I33" s="263">
        <f t="shared" si="2"/>
        <v>1.7766893043438603</v>
      </c>
      <c r="J33" s="267">
        <v>4.25</v>
      </c>
    </row>
    <row r="34" spans="3:10" ht="15.75">
      <c r="C34" s="258">
        <v>16</v>
      </c>
      <c r="D34" s="258" t="s">
        <v>32</v>
      </c>
      <c r="E34" s="385" t="s">
        <v>474</v>
      </c>
      <c r="F34" s="258" t="s">
        <v>33</v>
      </c>
      <c r="G34" s="383">
        <v>19</v>
      </c>
      <c r="H34" s="259">
        <v>94.6688142</v>
      </c>
      <c r="I34" s="263">
        <f t="shared" si="2"/>
        <v>0.4934490351248689</v>
      </c>
      <c r="J34" s="267">
        <v>4.95</v>
      </c>
    </row>
    <row r="35" spans="3:10" ht="15.75">
      <c r="C35" s="258"/>
      <c r="D35" s="258"/>
      <c r="E35" s="385"/>
      <c r="F35" s="258"/>
      <c r="G35" s="383"/>
      <c r="H35" s="259"/>
      <c r="I35" s="263"/>
      <c r="J35" s="263"/>
    </row>
    <row r="36" spans="3:10" ht="15.75">
      <c r="C36" s="258"/>
      <c r="D36" s="258"/>
      <c r="E36" s="385"/>
      <c r="F36" s="258"/>
      <c r="G36" s="383"/>
      <c r="H36" s="259"/>
      <c r="I36" s="263"/>
      <c r="J36" s="263"/>
    </row>
    <row r="37" spans="1:15" ht="15.75">
      <c r="A37" s="331"/>
      <c r="B37" s="331"/>
      <c r="C37" s="276"/>
      <c r="D37" s="268" t="s">
        <v>34</v>
      </c>
      <c r="E37" s="268"/>
      <c r="F37" s="268"/>
      <c r="G37" s="268"/>
      <c r="H37" s="388">
        <f>SUM(H15:H34)</f>
        <v>17677.0355776</v>
      </c>
      <c r="I37" s="271">
        <f>H37/H50*100</f>
        <v>92.13927757885341</v>
      </c>
      <c r="J37" s="271"/>
      <c r="L37" s="53"/>
      <c r="M37" s="53"/>
      <c r="O37" s="501"/>
    </row>
    <row r="38" spans="1:10" ht="15.75">
      <c r="A38" s="331"/>
      <c r="B38" s="331"/>
      <c r="C38" s="276"/>
      <c r="D38" s="273"/>
      <c r="E38" s="273"/>
      <c r="F38" s="273"/>
      <c r="G38" s="273"/>
      <c r="H38" s="274"/>
      <c r="I38" s="344"/>
      <c r="J38" s="344"/>
    </row>
    <row r="39" spans="1:10" ht="15.75">
      <c r="A39" s="331"/>
      <c r="B39" s="331"/>
      <c r="C39" s="276"/>
      <c r="D39" s="261" t="s">
        <v>420</v>
      </c>
      <c r="E39" s="258"/>
      <c r="F39" s="258"/>
      <c r="G39" s="258"/>
      <c r="H39" s="259"/>
      <c r="I39" s="384"/>
      <c r="J39" s="384"/>
    </row>
    <row r="40" spans="1:10" ht="15.75">
      <c r="A40" s="331"/>
      <c r="B40" s="331" t="str">
        <f>+$C$7&amp;D40</f>
        <v>IL&amp;FS  Infrastructure Debt Fund Series 3BTriparty Repo</v>
      </c>
      <c r="C40" s="276"/>
      <c r="D40" s="276" t="s">
        <v>421</v>
      </c>
      <c r="E40" s="392"/>
      <c r="F40" s="392"/>
      <c r="G40" s="392"/>
      <c r="H40" s="259">
        <v>1415.8171542</v>
      </c>
      <c r="I40" s="263">
        <f>H40/H50*100</f>
        <v>7.379765074243718</v>
      </c>
      <c r="J40" s="393">
        <v>0.0337</v>
      </c>
    </row>
    <row r="41" spans="3:10" ht="15.75">
      <c r="C41" s="258"/>
      <c r="D41" s="268" t="s">
        <v>34</v>
      </c>
      <c r="E41" s="268"/>
      <c r="F41" s="268"/>
      <c r="G41" s="268"/>
      <c r="H41" s="395">
        <f>SUM(H40)</f>
        <v>1415.8171542</v>
      </c>
      <c r="I41" s="271">
        <f>I40</f>
        <v>7.379765074243718</v>
      </c>
      <c r="J41" s="271"/>
    </row>
    <row r="42" spans="3:10" ht="15.75">
      <c r="C42" s="258"/>
      <c r="D42" s="273"/>
      <c r="E42" s="273"/>
      <c r="F42" s="273"/>
      <c r="G42" s="273"/>
      <c r="H42" s="488"/>
      <c r="I42" s="489"/>
      <c r="J42" s="489"/>
    </row>
    <row r="43" spans="2:10" ht="15.75">
      <c r="B43" s="331" t="str">
        <f>+$C$7&amp;D43</f>
        <v>IL&amp;FS  Infrastructure Debt Fund Series 3BTriparty Repo Margin</v>
      </c>
      <c r="C43" s="258"/>
      <c r="D43" s="261" t="s">
        <v>422</v>
      </c>
      <c r="E43" s="392"/>
      <c r="F43" s="392"/>
      <c r="G43" s="383"/>
      <c r="H43" s="259">
        <v>12.354876299999999</v>
      </c>
      <c r="I43" s="263">
        <f>H43/H50*100</f>
        <v>0.0643982059017077</v>
      </c>
      <c r="J43" s="263"/>
    </row>
    <row r="44" spans="1:10" ht="15.75">
      <c r="A44" s="331"/>
      <c r="B44" s="331"/>
      <c r="C44" s="276"/>
      <c r="D44" s="268" t="s">
        <v>34</v>
      </c>
      <c r="E44" s="268"/>
      <c r="F44" s="268"/>
      <c r="G44" s="268"/>
      <c r="H44" s="395">
        <f>SUM(H43)</f>
        <v>12.354876299999999</v>
      </c>
      <c r="I44" s="271">
        <f>I43</f>
        <v>0.0643982059017077</v>
      </c>
      <c r="J44" s="271"/>
    </row>
    <row r="45" spans="3:10" ht="15.75">
      <c r="C45" s="258"/>
      <c r="D45" s="258"/>
      <c r="E45" s="258"/>
      <c r="F45" s="258"/>
      <c r="G45" s="383"/>
      <c r="H45" s="259"/>
      <c r="I45" s="384"/>
      <c r="J45" s="384"/>
    </row>
    <row r="46" spans="3:10" ht="15.75">
      <c r="C46" s="258"/>
      <c r="D46" s="261" t="s">
        <v>159</v>
      </c>
      <c r="E46" s="258"/>
      <c r="F46" s="258"/>
      <c r="G46" s="383"/>
      <c r="H46" s="259"/>
      <c r="I46" s="384"/>
      <c r="J46" s="384"/>
    </row>
    <row r="47" spans="3:10" ht="15.75">
      <c r="C47" s="258">
        <v>1</v>
      </c>
      <c r="D47" s="258" t="s">
        <v>468</v>
      </c>
      <c r="E47" s="392"/>
      <c r="F47" s="392"/>
      <c r="G47" s="383"/>
      <c r="H47" s="259">
        <f>H49-H48</f>
        <v>-26.686796499999318</v>
      </c>
      <c r="I47" s="263">
        <f>H47/H50*100</f>
        <v>-0.1391014992083675</v>
      </c>
      <c r="J47" s="263"/>
    </row>
    <row r="48" spans="2:10" ht="15.75">
      <c r="B48" s="331" t="str">
        <f>+$C$7&amp;D48</f>
        <v>IL&amp;FS  Infrastructure Debt Fund Series 3BCash &amp; Cash Equivalents</v>
      </c>
      <c r="C48" s="258">
        <v>2</v>
      </c>
      <c r="D48" s="258" t="s">
        <v>36</v>
      </c>
      <c r="E48" s="392"/>
      <c r="F48" s="392"/>
      <c r="G48" s="383"/>
      <c r="H48" s="259">
        <v>106.6043399</v>
      </c>
      <c r="I48" s="263">
        <f>H48/H50*100</f>
        <v>0.5556614298838293</v>
      </c>
      <c r="J48" s="263"/>
    </row>
    <row r="49" spans="1:10" ht="15.75">
      <c r="A49" s="331"/>
      <c r="B49" s="331"/>
      <c r="C49" s="276"/>
      <c r="D49" s="268" t="s">
        <v>34</v>
      </c>
      <c r="E49" s="268"/>
      <c r="F49" s="268"/>
      <c r="G49" s="268"/>
      <c r="H49" s="388">
        <v>79.91754340000068</v>
      </c>
      <c r="I49" s="271">
        <f>H49/H50*100</f>
        <v>0.4165599306754617</v>
      </c>
      <c r="J49" s="271"/>
    </row>
    <row r="50" spans="1:13" ht="15.75">
      <c r="A50" s="331"/>
      <c r="B50" s="331"/>
      <c r="C50" s="276"/>
      <c r="D50" s="282" t="s">
        <v>38</v>
      </c>
      <c r="E50" s="282"/>
      <c r="F50" s="282"/>
      <c r="G50" s="282"/>
      <c r="H50" s="283">
        <v>19185.125</v>
      </c>
      <c r="I50" s="284">
        <f>I37+I41+I44+I49</f>
        <v>100.0000007896743</v>
      </c>
      <c r="J50" s="480"/>
      <c r="L50" s="53"/>
      <c r="M50" s="53"/>
    </row>
    <row r="51" spans="1:12" s="504" customFormat="1" ht="15.75">
      <c r="A51" s="233"/>
      <c r="B51" s="233"/>
      <c r="C51" s="292"/>
      <c r="D51" s="293"/>
      <c r="E51" s="293"/>
      <c r="F51" s="293"/>
      <c r="G51" s="293"/>
      <c r="H51" s="317"/>
      <c r="I51" s="490"/>
      <c r="J51" s="398"/>
      <c r="K51" s="502"/>
      <c r="L51" s="503"/>
    </row>
    <row r="52" spans="1:12" s="504" customFormat="1" ht="15.75">
      <c r="A52" s="233"/>
      <c r="B52" s="233"/>
      <c r="C52" s="292"/>
      <c r="D52" s="293"/>
      <c r="E52" s="293"/>
      <c r="F52" s="293"/>
      <c r="G52" s="293"/>
      <c r="H52" s="294"/>
      <c r="I52" s="490"/>
      <c r="J52" s="398"/>
      <c r="K52" s="502"/>
      <c r="L52" s="503"/>
    </row>
    <row r="53" spans="1:12" s="504" customFormat="1" ht="15.75">
      <c r="A53" s="233"/>
      <c r="B53" s="233"/>
      <c r="C53" s="292"/>
      <c r="D53" s="297" t="s">
        <v>423</v>
      </c>
      <c r="E53" s="298"/>
      <c r="F53" s="298"/>
      <c r="G53" s="298"/>
      <c r="H53" s="355"/>
      <c r="I53" s="298"/>
      <c r="J53" s="363"/>
      <c r="K53" s="502"/>
      <c r="L53" s="503"/>
    </row>
    <row r="54" spans="1:12" s="504" customFormat="1" ht="31.5">
      <c r="A54" s="233"/>
      <c r="B54" s="233"/>
      <c r="C54" s="292"/>
      <c r="D54" s="301" t="s">
        <v>475</v>
      </c>
      <c r="E54" s="505" t="s">
        <v>431</v>
      </c>
      <c r="F54" s="298"/>
      <c r="G54" s="298"/>
      <c r="H54" s="355"/>
      <c r="I54" s="298"/>
      <c r="J54" s="363"/>
      <c r="K54" s="502"/>
      <c r="L54" s="503"/>
    </row>
    <row r="55" spans="1:12" s="504" customFormat="1" ht="15.75">
      <c r="A55" s="233"/>
      <c r="B55" s="233"/>
      <c r="C55" s="292"/>
      <c r="D55" s="303" t="s">
        <v>426</v>
      </c>
      <c r="E55" s="298"/>
      <c r="F55" s="298"/>
      <c r="G55" s="298"/>
      <c r="H55" s="298"/>
      <c r="I55" s="298"/>
      <c r="J55" s="363"/>
      <c r="K55" s="502"/>
      <c r="L55" s="503"/>
    </row>
    <row r="56" spans="1:12" s="504" customFormat="1" ht="15.75">
      <c r="A56" s="233"/>
      <c r="B56" s="233"/>
      <c r="C56" s="292"/>
      <c r="D56" s="304" t="s">
        <v>427</v>
      </c>
      <c r="E56" s="305">
        <v>1217870.227</v>
      </c>
      <c r="F56" s="298"/>
      <c r="G56" s="298"/>
      <c r="H56" s="298"/>
      <c r="I56" s="298"/>
      <c r="J56" s="363"/>
      <c r="K56" s="502"/>
      <c r="L56" s="503"/>
    </row>
    <row r="57" spans="1:12" s="504" customFormat="1" ht="15.75">
      <c r="A57" s="233"/>
      <c r="B57" s="233"/>
      <c r="C57" s="292"/>
      <c r="D57" s="304" t="s">
        <v>428</v>
      </c>
      <c r="E57" s="305">
        <v>1217870.2175</v>
      </c>
      <c r="F57" s="298"/>
      <c r="G57" s="298"/>
      <c r="H57" s="298"/>
      <c r="I57" s="298"/>
      <c r="J57" s="363"/>
      <c r="K57" s="502"/>
      <c r="L57" s="503"/>
    </row>
    <row r="58" spans="1:12" s="504" customFormat="1" ht="15.75">
      <c r="A58" s="233"/>
      <c r="B58" s="233"/>
      <c r="C58" s="292"/>
      <c r="D58" s="303" t="s">
        <v>429</v>
      </c>
      <c r="E58" s="298"/>
      <c r="F58" s="298"/>
      <c r="G58" s="298"/>
      <c r="H58" s="298"/>
      <c r="I58" s="298"/>
      <c r="J58" s="363"/>
      <c r="K58" s="502"/>
      <c r="L58" s="503"/>
    </row>
    <row r="59" spans="1:12" s="504" customFormat="1" ht="15.75">
      <c r="A59" s="233"/>
      <c r="B59" s="233"/>
      <c r="C59" s="292"/>
      <c r="D59" s="304" t="s">
        <v>427</v>
      </c>
      <c r="E59" s="305">
        <v>1253929.7486</v>
      </c>
      <c r="F59" s="298"/>
      <c r="G59" s="298"/>
      <c r="H59" s="298"/>
      <c r="I59" s="298"/>
      <c r="J59" s="363"/>
      <c r="K59" s="502"/>
      <c r="L59" s="503"/>
    </row>
    <row r="60" spans="1:12" s="504" customFormat="1" ht="15.75">
      <c r="A60" s="233"/>
      <c r="B60" s="233"/>
      <c r="C60" s="292"/>
      <c r="D60" s="304" t="s">
        <v>428</v>
      </c>
      <c r="E60" s="305">
        <v>1253929.744</v>
      </c>
      <c r="F60" s="298"/>
      <c r="G60" s="298"/>
      <c r="H60" s="298"/>
      <c r="I60" s="298"/>
      <c r="J60" s="363"/>
      <c r="K60" s="502"/>
      <c r="L60" s="503"/>
    </row>
    <row r="61" spans="1:12" s="504" customFormat="1" ht="15.75">
      <c r="A61" s="233"/>
      <c r="B61" s="233"/>
      <c r="C61" s="292"/>
      <c r="D61" s="306" t="s">
        <v>430</v>
      </c>
      <c r="E61" s="307" t="s">
        <v>431</v>
      </c>
      <c r="F61" s="298"/>
      <c r="G61" s="298"/>
      <c r="H61" s="298"/>
      <c r="I61" s="298"/>
      <c r="J61" s="363"/>
      <c r="K61" s="502"/>
      <c r="L61" s="503"/>
    </row>
    <row r="62" spans="1:12" s="504" customFormat="1" ht="31.5" customHeight="1">
      <c r="A62" s="233"/>
      <c r="B62" s="233"/>
      <c r="C62" s="292"/>
      <c r="D62" s="301" t="s">
        <v>432</v>
      </c>
      <c r="E62" s="307" t="s">
        <v>431</v>
      </c>
      <c r="F62" s="298"/>
      <c r="G62" s="298"/>
      <c r="H62" s="298"/>
      <c r="I62" s="298"/>
      <c r="J62" s="363"/>
      <c r="K62" s="502"/>
      <c r="L62" s="503"/>
    </row>
    <row r="63" spans="1:12" s="504" customFormat="1" ht="32.25" customHeight="1">
      <c r="A63" s="233"/>
      <c r="B63" s="233"/>
      <c r="C63" s="292"/>
      <c r="D63" s="301" t="s">
        <v>433</v>
      </c>
      <c r="E63" s="307" t="s">
        <v>431</v>
      </c>
      <c r="F63" s="298"/>
      <c r="G63" s="298"/>
      <c r="H63" s="298"/>
      <c r="I63" s="298"/>
      <c r="J63" s="363"/>
      <c r="K63" s="502"/>
      <c r="L63" s="503"/>
    </row>
    <row r="64" spans="1:12" s="504" customFormat="1" ht="15.75">
      <c r="A64" s="233"/>
      <c r="B64" s="233"/>
      <c r="C64" s="292"/>
      <c r="D64" s="306" t="s">
        <v>434</v>
      </c>
      <c r="E64" s="307" t="s">
        <v>431</v>
      </c>
      <c r="F64" s="298"/>
      <c r="G64" s="298"/>
      <c r="H64" s="298"/>
      <c r="I64" s="298"/>
      <c r="J64" s="363"/>
      <c r="K64" s="502"/>
      <c r="L64" s="503"/>
    </row>
    <row r="65" spans="1:12" s="504" customFormat="1" ht="15.75">
      <c r="A65" s="233"/>
      <c r="B65" s="233"/>
      <c r="C65" s="292"/>
      <c r="D65" s="306" t="s">
        <v>435</v>
      </c>
      <c r="E65" s="307" t="s">
        <v>476</v>
      </c>
      <c r="F65" s="298"/>
      <c r="G65" s="298"/>
      <c r="H65" s="298"/>
      <c r="I65" s="298"/>
      <c r="J65" s="363"/>
      <c r="K65" s="502"/>
      <c r="L65" s="503"/>
    </row>
    <row r="66" spans="1:12" s="504" customFormat="1" ht="15.75">
      <c r="A66" s="233"/>
      <c r="B66" s="233"/>
      <c r="C66" s="292"/>
      <c r="D66" s="303" t="s">
        <v>437</v>
      </c>
      <c r="E66" s="298"/>
      <c r="F66" s="298"/>
      <c r="G66" s="298"/>
      <c r="H66" s="298"/>
      <c r="I66" s="298"/>
      <c r="J66" s="363"/>
      <c r="K66" s="502"/>
      <c r="L66" s="503"/>
    </row>
    <row r="67" spans="1:12" s="504" customFormat="1" ht="15.75">
      <c r="A67" s="233"/>
      <c r="B67" s="233"/>
      <c r="C67" s="292"/>
      <c r="D67" s="309" t="s">
        <v>438</v>
      </c>
      <c r="E67" s="310" t="s">
        <v>439</v>
      </c>
      <c r="F67" s="298"/>
      <c r="G67" s="298"/>
      <c r="H67" s="310" t="s">
        <v>159</v>
      </c>
      <c r="I67" s="310"/>
      <c r="J67" s="361"/>
      <c r="K67" s="502"/>
      <c r="L67" s="503"/>
    </row>
    <row r="68" spans="1:12" s="504" customFormat="1" ht="15.75">
      <c r="A68" s="233"/>
      <c r="B68" s="233"/>
      <c r="C68" s="292"/>
      <c r="D68" s="312" t="s">
        <v>440</v>
      </c>
      <c r="E68" s="307" t="s">
        <v>431</v>
      </c>
      <c r="F68" s="298"/>
      <c r="G68" s="298"/>
      <c r="H68" s="307" t="s">
        <v>431</v>
      </c>
      <c r="I68" s="307"/>
      <c r="J68" s="362"/>
      <c r="K68" s="502"/>
      <c r="L68" s="503"/>
    </row>
    <row r="69" spans="1:12" s="504" customFormat="1" ht="15.75" customHeight="1">
      <c r="A69" s="233"/>
      <c r="B69" s="233"/>
      <c r="C69" s="292"/>
      <c r="D69" s="314" t="s">
        <v>441</v>
      </c>
      <c r="E69" s="314"/>
      <c r="F69" s="314"/>
      <c r="G69" s="314"/>
      <c r="H69" s="314"/>
      <c r="I69" s="314"/>
      <c r="J69" s="506"/>
      <c r="K69" s="502"/>
      <c r="L69" s="503"/>
    </row>
    <row r="70" spans="1:12" s="504" customFormat="1" ht="15.75">
      <c r="A70" s="233"/>
      <c r="B70" s="233"/>
      <c r="C70" s="292"/>
      <c r="D70" s="314"/>
      <c r="E70" s="314"/>
      <c r="F70" s="314"/>
      <c r="G70" s="314"/>
      <c r="H70" s="314"/>
      <c r="I70" s="314"/>
      <c r="J70" s="506"/>
      <c r="K70" s="502"/>
      <c r="L70" s="503"/>
    </row>
    <row r="71" spans="1:12" s="504" customFormat="1" ht="15.75">
      <c r="A71" s="233"/>
      <c r="B71" s="233"/>
      <c r="C71" s="292"/>
      <c r="D71" s="315" t="s">
        <v>442</v>
      </c>
      <c r="E71" s="298"/>
      <c r="F71" s="316"/>
      <c r="G71" s="316"/>
      <c r="H71" s="298"/>
      <c r="I71" s="298"/>
      <c r="J71" s="363"/>
      <c r="K71" s="502"/>
      <c r="L71" s="503"/>
    </row>
    <row r="72" spans="1:12" s="504" customFormat="1" ht="15.75">
      <c r="A72" s="233"/>
      <c r="B72" s="233"/>
      <c r="C72" s="292"/>
      <c r="D72" s="293"/>
      <c r="E72" s="293"/>
      <c r="F72" s="293"/>
      <c r="G72" s="293"/>
      <c r="H72" s="317"/>
      <c r="I72" s="490"/>
      <c r="J72" s="398"/>
      <c r="K72" s="502"/>
      <c r="L72" s="503"/>
    </row>
    <row r="73" spans="1:12" s="504" customFormat="1" ht="15.75">
      <c r="A73" s="233"/>
      <c r="B73" s="233"/>
      <c r="C73" s="292"/>
      <c r="D73" s="318" t="s">
        <v>443</v>
      </c>
      <c r="E73" s="293"/>
      <c r="F73" s="293"/>
      <c r="G73" s="293"/>
      <c r="H73" s="317"/>
      <c r="I73" s="490"/>
      <c r="J73" s="398"/>
      <c r="K73" s="502"/>
      <c r="L73" s="503"/>
    </row>
    <row r="74" spans="1:12" s="504" customFormat="1" ht="15.75">
      <c r="A74" s="233"/>
      <c r="B74" s="233"/>
      <c r="C74" s="292"/>
      <c r="D74" s="293"/>
      <c r="E74" s="293"/>
      <c r="F74" s="293"/>
      <c r="G74" s="293"/>
      <c r="H74" s="317"/>
      <c r="I74" s="490"/>
      <c r="J74" s="398"/>
      <c r="K74" s="502"/>
      <c r="L74" s="503"/>
    </row>
    <row r="75" spans="1:12" s="504" customFormat="1" ht="31.5" customHeight="1">
      <c r="A75" s="233"/>
      <c r="B75" s="233"/>
      <c r="C75" s="321" t="s">
        <v>113</v>
      </c>
      <c r="D75" s="364" t="s">
        <v>114</v>
      </c>
      <c r="E75" s="364"/>
      <c r="F75" s="364"/>
      <c r="G75" s="364"/>
      <c r="H75" s="364"/>
      <c r="I75" s="365"/>
      <c r="J75" s="398"/>
      <c r="K75" s="502"/>
      <c r="L75" s="503"/>
    </row>
    <row r="76" spans="3:10" ht="15.75">
      <c r="C76" s="405"/>
      <c r="D76" s="406"/>
      <c r="E76" s="406"/>
      <c r="F76" s="406"/>
      <c r="G76" s="407"/>
      <c r="H76" s="406"/>
      <c r="I76" s="406"/>
      <c r="J76" s="325"/>
    </row>
    <row r="78" spans="7:8" ht="15.75" hidden="1">
      <c r="G78" s="409">
        <v>1592507605.24</v>
      </c>
      <c r="H78" s="319">
        <v>15925.0760524</v>
      </c>
    </row>
    <row r="79" ht="15.75" hidden="1">
      <c r="H79" s="319">
        <v>1454.325148</v>
      </c>
    </row>
  </sheetData>
  <sheetProtection/>
  <mergeCells count="11">
    <mergeCell ref="J11:J12"/>
    <mergeCell ref="D69:I70"/>
    <mergeCell ref="D75:I75"/>
    <mergeCell ref="C7:I7"/>
    <mergeCell ref="C8:I8"/>
    <mergeCell ref="C9:I9"/>
    <mergeCell ref="C11:C12"/>
    <mergeCell ref="D11:D12"/>
    <mergeCell ref="E11:E12"/>
    <mergeCell ref="G11:G12"/>
    <mergeCell ref="I11:I1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B9"/>
  <sheetViews>
    <sheetView zoomScalePageLayoutView="0" workbookViewId="0" topLeftCell="A1">
      <selection activeCell="B19" sqref="B19"/>
    </sheetView>
  </sheetViews>
  <sheetFormatPr defaultColWidth="9.140625" defaultRowHeight="15"/>
  <cols>
    <col min="1" max="1" width="39.140625" style="0" bestFit="1" customWidth="1"/>
    <col min="2" max="2" width="15.8515625" style="0" bestFit="1" customWidth="1"/>
  </cols>
  <sheetData>
    <row r="1" spans="1:2" ht="15.75" customHeight="1" thickBot="1">
      <c r="A1" s="133" t="s">
        <v>271</v>
      </c>
      <c r="B1" s="134" t="s">
        <v>372</v>
      </c>
    </row>
    <row r="2" spans="1:2" ht="15.75" thickBot="1">
      <c r="A2" s="135" t="s">
        <v>292</v>
      </c>
      <c r="B2" s="136">
        <v>3436635195.8</v>
      </c>
    </row>
    <row r="3" spans="1:2" ht="15.75" thickBot="1">
      <c r="A3" s="135" t="s">
        <v>297</v>
      </c>
      <c r="B3" s="136">
        <v>4086301953.37</v>
      </c>
    </row>
    <row r="4" spans="1:2" ht="15.75" thickBot="1">
      <c r="A4" s="135" t="s">
        <v>298</v>
      </c>
      <c r="B4" s="136">
        <v>1252749751.23</v>
      </c>
    </row>
    <row r="5" spans="1:2" ht="15.75" thickBot="1">
      <c r="A5" s="135" t="s">
        <v>299</v>
      </c>
      <c r="B5" s="136">
        <v>2391971191.05</v>
      </c>
    </row>
    <row r="6" spans="1:2" ht="15.75" thickBot="1">
      <c r="A6" s="135" t="s">
        <v>300</v>
      </c>
      <c r="B6" s="136">
        <v>2022153107.02</v>
      </c>
    </row>
    <row r="7" spans="1:2" ht="15.75" thickBot="1">
      <c r="A7" s="135" t="s">
        <v>301</v>
      </c>
      <c r="B7" s="136">
        <v>1636101377.39</v>
      </c>
    </row>
    <row r="8" spans="1:2" ht="15.75" thickBot="1">
      <c r="A8" s="135" t="s">
        <v>302</v>
      </c>
      <c r="B8" s="136">
        <v>1918512515.15</v>
      </c>
    </row>
    <row r="9" spans="1:2" ht="15">
      <c r="A9" s="135" t="s">
        <v>192</v>
      </c>
      <c r="B9" s="136">
        <v>16744425091.01</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137" t="s">
        <v>373</v>
      </c>
    </row>
    <row r="2" ht="15">
      <c r="A2" t="s">
        <v>374</v>
      </c>
    </row>
    <row r="3" ht="15">
      <c r="A3" t="s">
        <v>375</v>
      </c>
    </row>
    <row r="5" ht="15">
      <c r="A5" s="137" t="s">
        <v>376</v>
      </c>
    </row>
    <row r="6" ht="15">
      <c r="A6" t="s">
        <v>374</v>
      </c>
    </row>
    <row r="7" ht="15">
      <c r="A7" t="s">
        <v>375</v>
      </c>
    </row>
    <row r="9" ht="15">
      <c r="A9" s="137" t="s">
        <v>377</v>
      </c>
    </row>
    <row r="10" ht="15">
      <c r="A10" t="s">
        <v>374</v>
      </c>
    </row>
    <row r="11" ht="15">
      <c r="A11" t="s">
        <v>375</v>
      </c>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5:F112"/>
  <sheetViews>
    <sheetView zoomScalePageLayoutView="0" workbookViewId="0" topLeftCell="A1">
      <selection activeCell="E11" sqref="E1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79" t="s">
        <v>378</v>
      </c>
      <c r="B5" s="179"/>
      <c r="C5" s="179"/>
      <c r="D5" s="179"/>
      <c r="E5" s="179"/>
      <c r="F5" s="179"/>
    </row>
    <row r="6" spans="1:6" ht="15.75" customHeight="1">
      <c r="A6" s="138"/>
      <c r="B6" s="138"/>
      <c r="C6" s="138"/>
      <c r="D6" s="138"/>
      <c r="E6" s="138"/>
      <c r="F6" s="138"/>
    </row>
    <row r="7" spans="1:6" ht="15.75" customHeight="1">
      <c r="A7" s="180" t="s">
        <v>379</v>
      </c>
      <c r="B7" s="180"/>
      <c r="C7" s="180"/>
      <c r="D7" s="180"/>
      <c r="E7" s="180"/>
      <c r="F7" s="180"/>
    </row>
    <row r="8" spans="1:6" ht="15.75" customHeight="1">
      <c r="A8" s="139"/>
      <c r="B8" s="139"/>
      <c r="C8" s="139"/>
      <c r="D8" s="139"/>
      <c r="E8" s="139"/>
      <c r="F8" s="139"/>
    </row>
    <row r="9" spans="1:6" ht="15">
      <c r="A9" s="170" t="s">
        <v>292</v>
      </c>
      <c r="B9" s="171"/>
      <c r="C9" s="171"/>
      <c r="D9" s="171"/>
      <c r="E9" s="171"/>
      <c r="F9" s="172"/>
    </row>
    <row r="10" spans="1:6" ht="27" customHeight="1">
      <c r="A10" s="173" t="s">
        <v>0</v>
      </c>
      <c r="B10" s="175" t="s">
        <v>380</v>
      </c>
      <c r="C10" s="175" t="s">
        <v>3</v>
      </c>
      <c r="D10" s="175" t="s">
        <v>4</v>
      </c>
      <c r="E10" s="140" t="s">
        <v>381</v>
      </c>
      <c r="F10" s="177" t="s">
        <v>382</v>
      </c>
    </row>
    <row r="11" spans="1:6" ht="21.75" customHeight="1">
      <c r="A11" s="174"/>
      <c r="B11" s="176"/>
      <c r="C11" s="176"/>
      <c r="D11" s="176"/>
      <c r="E11" s="140" t="s">
        <v>383</v>
      </c>
      <c r="F11" s="178"/>
    </row>
    <row r="12" spans="1:6" ht="15">
      <c r="A12" s="141"/>
      <c r="B12" s="141" t="s">
        <v>346</v>
      </c>
      <c r="C12" s="141"/>
      <c r="D12" s="142"/>
      <c r="E12" s="143"/>
      <c r="F12" s="144"/>
    </row>
    <row r="13" spans="1:6" ht="15">
      <c r="A13" s="145">
        <v>1</v>
      </c>
      <c r="B13" s="146" t="s">
        <v>116</v>
      </c>
      <c r="C13" s="146" t="s">
        <v>17</v>
      </c>
      <c r="D13" s="146">
        <v>1000</v>
      </c>
      <c r="E13" s="147">
        <v>4987.1612595</v>
      </c>
      <c r="F13" s="148">
        <v>0.14511756</v>
      </c>
    </row>
    <row r="14" spans="1:6" ht="15">
      <c r="A14" s="145">
        <v>2</v>
      </c>
      <c r="B14" s="146" t="s">
        <v>18</v>
      </c>
      <c r="C14" s="146" t="s">
        <v>20</v>
      </c>
      <c r="D14" s="146">
        <v>1000</v>
      </c>
      <c r="E14" s="147">
        <v>4987.1567386</v>
      </c>
      <c r="F14" s="148">
        <v>0.14511743</v>
      </c>
    </row>
    <row r="15" spans="1:6" ht="15">
      <c r="A15" s="145">
        <v>3</v>
      </c>
      <c r="B15" s="146" t="s">
        <v>21</v>
      </c>
      <c r="C15" s="146" t="s">
        <v>23</v>
      </c>
      <c r="D15" s="146">
        <v>1000</v>
      </c>
      <c r="E15" s="147">
        <v>4986.3170732</v>
      </c>
      <c r="F15" s="148">
        <v>0.145093</v>
      </c>
    </row>
    <row r="16" spans="1:6" ht="15">
      <c r="A16" s="145">
        <v>4</v>
      </c>
      <c r="B16" s="146" t="s">
        <v>24</v>
      </c>
      <c r="C16" s="146" t="s">
        <v>25</v>
      </c>
      <c r="D16" s="146">
        <v>1000</v>
      </c>
      <c r="E16" s="147">
        <v>4985.8496504</v>
      </c>
      <c r="F16" s="148">
        <v>0.1450794</v>
      </c>
    </row>
    <row r="17" spans="1:6" ht="15">
      <c r="A17" s="145">
        <v>5</v>
      </c>
      <c r="B17" s="146" t="s">
        <v>28</v>
      </c>
      <c r="C17" s="146" t="s">
        <v>29</v>
      </c>
      <c r="D17" s="146">
        <v>500</v>
      </c>
      <c r="E17" s="147">
        <v>2493.9346129</v>
      </c>
      <c r="F17" s="148">
        <v>0.07256908</v>
      </c>
    </row>
    <row r="18" spans="1:6" ht="15">
      <c r="A18" s="145">
        <v>6</v>
      </c>
      <c r="B18" s="146" t="s">
        <v>26</v>
      </c>
      <c r="C18" s="146" t="s">
        <v>27</v>
      </c>
      <c r="D18" s="146">
        <v>500</v>
      </c>
      <c r="E18" s="147">
        <v>2493.1897727</v>
      </c>
      <c r="F18" s="148">
        <v>0.07254741</v>
      </c>
    </row>
    <row r="19" spans="1:6" ht="15">
      <c r="A19" s="145">
        <v>7</v>
      </c>
      <c r="B19" s="146" t="s">
        <v>28</v>
      </c>
      <c r="C19" s="146" t="s">
        <v>30</v>
      </c>
      <c r="D19" s="146">
        <v>500</v>
      </c>
      <c r="E19" s="147">
        <v>2489.5768349</v>
      </c>
      <c r="F19" s="148">
        <v>0.07244228</v>
      </c>
    </row>
    <row r="20" spans="1:6" ht="15">
      <c r="A20" s="145">
        <v>8</v>
      </c>
      <c r="B20" s="146" t="s">
        <v>24</v>
      </c>
      <c r="C20" s="146" t="s">
        <v>31</v>
      </c>
      <c r="D20" s="146">
        <v>390</v>
      </c>
      <c r="E20" s="147">
        <v>1946.6929506</v>
      </c>
      <c r="F20" s="148">
        <v>0.05664532</v>
      </c>
    </row>
    <row r="21" spans="1:6" ht="15">
      <c r="A21" s="145">
        <v>9</v>
      </c>
      <c r="B21" s="146" t="s">
        <v>32</v>
      </c>
      <c r="C21" s="146" t="s">
        <v>33</v>
      </c>
      <c r="D21" s="146">
        <v>360</v>
      </c>
      <c r="E21" s="147">
        <v>1793.7249</v>
      </c>
      <c r="F21" s="148">
        <v>0.05219422</v>
      </c>
    </row>
    <row r="22" spans="1:6" ht="15">
      <c r="A22" s="141"/>
      <c r="B22" s="141" t="s">
        <v>384</v>
      </c>
      <c r="C22" s="141"/>
      <c r="D22" s="142"/>
      <c r="E22" s="143"/>
      <c r="F22" s="144"/>
    </row>
    <row r="23" spans="1:6" ht="15">
      <c r="A23" s="145">
        <v>10</v>
      </c>
      <c r="B23" s="146" t="s">
        <v>9</v>
      </c>
      <c r="C23" s="146" t="s">
        <v>11</v>
      </c>
      <c r="D23" s="146">
        <v>200</v>
      </c>
      <c r="E23" s="147">
        <v>2532.116857</v>
      </c>
      <c r="F23" s="148">
        <v>0.07368012</v>
      </c>
    </row>
    <row r="24" spans="1:6" ht="15">
      <c r="A24" s="149"/>
      <c r="B24" s="150" t="s">
        <v>34</v>
      </c>
      <c r="C24" s="150"/>
      <c r="D24" s="150"/>
      <c r="E24" s="151">
        <v>33695.721</v>
      </c>
      <c r="F24" s="152">
        <v>0.9805</v>
      </c>
    </row>
    <row r="25" spans="1:6" ht="15">
      <c r="A25" s="141"/>
      <c r="B25" s="141" t="s">
        <v>385</v>
      </c>
      <c r="C25" s="153"/>
      <c r="D25" s="142"/>
      <c r="E25" s="143">
        <v>670.6313081999979</v>
      </c>
      <c r="F25" s="144">
        <v>0.0195</v>
      </c>
    </row>
    <row r="26" spans="1:6" ht="15">
      <c r="A26" s="149"/>
      <c r="B26" s="150" t="s">
        <v>34</v>
      </c>
      <c r="C26" s="150"/>
      <c r="D26" s="150"/>
      <c r="E26" s="151">
        <v>34366.351958</v>
      </c>
      <c r="F26" s="154">
        <v>1</v>
      </c>
    </row>
    <row r="27" spans="1:6" ht="15">
      <c r="A27" s="141"/>
      <c r="B27" s="155"/>
      <c r="C27" s="141"/>
      <c r="D27" s="142"/>
      <c r="E27" s="141"/>
      <c r="F27" s="156"/>
    </row>
    <row r="29" spans="1:6" ht="15">
      <c r="A29" s="170" t="s">
        <v>297</v>
      </c>
      <c r="B29" s="171"/>
      <c r="C29" s="171"/>
      <c r="D29" s="171"/>
      <c r="E29" s="171"/>
      <c r="F29" s="172"/>
    </row>
    <row r="30" spans="1:6" ht="27" customHeight="1">
      <c r="A30" s="173" t="s">
        <v>0</v>
      </c>
      <c r="B30" s="175" t="s">
        <v>380</v>
      </c>
      <c r="C30" s="175" t="s">
        <v>3</v>
      </c>
      <c r="D30" s="175" t="s">
        <v>4</v>
      </c>
      <c r="E30" s="140" t="s">
        <v>381</v>
      </c>
      <c r="F30" s="177" t="s">
        <v>382</v>
      </c>
    </row>
    <row r="31" spans="1:6" ht="21.75" customHeight="1">
      <c r="A31" s="174"/>
      <c r="B31" s="176"/>
      <c r="C31" s="176"/>
      <c r="D31" s="176"/>
      <c r="E31" s="140" t="s">
        <v>383</v>
      </c>
      <c r="F31" s="178"/>
    </row>
    <row r="32" spans="1:6" ht="15">
      <c r="A32" s="141"/>
      <c r="B32" s="141" t="s">
        <v>346</v>
      </c>
      <c r="C32" s="141"/>
      <c r="D32" s="142"/>
      <c r="E32" s="143"/>
      <c r="F32" s="144"/>
    </row>
    <row r="33" spans="1:6" ht="15">
      <c r="A33" s="145">
        <v>1</v>
      </c>
      <c r="B33" s="146" t="s">
        <v>59</v>
      </c>
      <c r="C33" s="146" t="s">
        <v>60</v>
      </c>
      <c r="D33" s="146">
        <v>628</v>
      </c>
      <c r="E33" s="147">
        <v>3101.3919087</v>
      </c>
      <c r="F33" s="148">
        <v>0.07589728</v>
      </c>
    </row>
    <row r="34" spans="1:6" ht="15">
      <c r="A34" s="145">
        <v>2</v>
      </c>
      <c r="B34" s="146" t="s">
        <v>61</v>
      </c>
      <c r="C34" s="146" t="s">
        <v>62</v>
      </c>
      <c r="D34" s="146">
        <v>500</v>
      </c>
      <c r="E34" s="147">
        <v>2469.000625</v>
      </c>
      <c r="F34" s="148">
        <v>0.06042139</v>
      </c>
    </row>
    <row r="35" spans="1:6" ht="15">
      <c r="A35" s="145">
        <v>3</v>
      </c>
      <c r="B35" s="146" t="s">
        <v>63</v>
      </c>
      <c r="C35" s="146" t="s">
        <v>64</v>
      </c>
      <c r="D35" s="146">
        <v>324</v>
      </c>
      <c r="E35" s="147">
        <v>1615.489252</v>
      </c>
      <c r="F35" s="148">
        <v>0.03953426</v>
      </c>
    </row>
    <row r="36" spans="1:6" ht="15">
      <c r="A36" s="145">
        <v>4</v>
      </c>
      <c r="B36" s="146" t="s">
        <v>59</v>
      </c>
      <c r="C36" s="146" t="s">
        <v>104</v>
      </c>
      <c r="D36" s="146">
        <v>323</v>
      </c>
      <c r="E36" s="147">
        <v>1587.7830971</v>
      </c>
      <c r="F36" s="148">
        <v>0.03885624</v>
      </c>
    </row>
    <row r="37" spans="1:6" ht="15">
      <c r="A37" s="145">
        <v>5</v>
      </c>
      <c r="B37" s="146" t="s">
        <v>24</v>
      </c>
      <c r="C37" s="146" t="s">
        <v>31</v>
      </c>
      <c r="D37" s="146">
        <v>213</v>
      </c>
      <c r="E37" s="147">
        <v>1063.1938423</v>
      </c>
      <c r="F37" s="148">
        <v>0.02601848</v>
      </c>
    </row>
    <row r="38" spans="1:6" ht="15">
      <c r="A38" s="145">
        <v>6</v>
      </c>
      <c r="B38" s="146" t="s">
        <v>32</v>
      </c>
      <c r="C38" s="146" t="s">
        <v>65</v>
      </c>
      <c r="D38" s="146">
        <v>162</v>
      </c>
      <c r="E38" s="147">
        <v>803.8380509</v>
      </c>
      <c r="F38" s="148">
        <v>0.01967153</v>
      </c>
    </row>
    <row r="39" spans="1:6" ht="15">
      <c r="A39" s="145">
        <v>7</v>
      </c>
      <c r="B39" s="146" t="s">
        <v>26</v>
      </c>
      <c r="C39" s="146" t="s">
        <v>66</v>
      </c>
      <c r="D39" s="146">
        <v>162</v>
      </c>
      <c r="E39" s="147">
        <v>800.7561318</v>
      </c>
      <c r="F39" s="148">
        <v>0.01959611</v>
      </c>
    </row>
    <row r="40" spans="1:6" ht="15">
      <c r="A40" s="145">
        <v>8</v>
      </c>
      <c r="B40" s="146" t="s">
        <v>67</v>
      </c>
      <c r="C40" s="146" t="s">
        <v>68</v>
      </c>
      <c r="D40" s="146">
        <v>162</v>
      </c>
      <c r="E40" s="147">
        <v>800.28015</v>
      </c>
      <c r="F40" s="148">
        <v>0.01958446</v>
      </c>
    </row>
    <row r="41" spans="1:6" ht="15">
      <c r="A41" s="145">
        <v>9</v>
      </c>
      <c r="B41" s="146" t="s">
        <v>32</v>
      </c>
      <c r="C41" s="146" t="s">
        <v>33</v>
      </c>
      <c r="D41" s="146">
        <v>45</v>
      </c>
      <c r="E41" s="147">
        <v>224.2156125</v>
      </c>
      <c r="F41" s="148">
        <v>0.00548701</v>
      </c>
    </row>
    <row r="42" spans="1:6" ht="15">
      <c r="A42" s="141"/>
      <c r="B42" s="141" t="s">
        <v>384</v>
      </c>
      <c r="C42" s="141"/>
      <c r="D42" s="142"/>
      <c r="E42" s="143"/>
      <c r="F42" s="144"/>
    </row>
    <row r="43" spans="1:6" ht="15">
      <c r="A43" s="145">
        <v>10</v>
      </c>
      <c r="B43" s="146" t="s">
        <v>39</v>
      </c>
      <c r="C43" s="146" t="s">
        <v>41</v>
      </c>
      <c r="D43" s="146">
        <v>458496</v>
      </c>
      <c r="E43" s="147">
        <v>4584.96</v>
      </c>
      <c r="F43" s="148">
        <v>0.1122</v>
      </c>
    </row>
    <row r="44" spans="1:6" ht="15">
      <c r="A44" s="145">
        <v>11</v>
      </c>
      <c r="B44" s="146" t="s">
        <v>9</v>
      </c>
      <c r="C44" s="146" t="s">
        <v>42</v>
      </c>
      <c r="D44" s="146">
        <v>299</v>
      </c>
      <c r="E44" s="147">
        <v>3785.5147012</v>
      </c>
      <c r="F44" s="148">
        <v>0.09263913</v>
      </c>
    </row>
    <row r="45" spans="1:6" ht="15">
      <c r="A45" s="145">
        <v>12</v>
      </c>
      <c r="B45" s="146" t="s">
        <v>12</v>
      </c>
      <c r="C45" s="146" t="s">
        <v>43</v>
      </c>
      <c r="D45" s="146">
        <v>200</v>
      </c>
      <c r="E45" s="147">
        <v>2000</v>
      </c>
      <c r="F45" s="148">
        <v>0.04894401</v>
      </c>
    </row>
    <row r="46" spans="1:6" ht="15">
      <c r="A46" s="141"/>
      <c r="B46" s="141" t="s">
        <v>386</v>
      </c>
      <c r="C46" s="141"/>
      <c r="D46" s="142"/>
      <c r="E46" s="143"/>
      <c r="F46" s="144"/>
    </row>
    <row r="47" spans="1:6" ht="15">
      <c r="A47" s="145">
        <v>13</v>
      </c>
      <c r="B47" s="146" t="s">
        <v>44</v>
      </c>
      <c r="C47" s="146" t="s">
        <v>45</v>
      </c>
      <c r="D47" s="146">
        <v>650</v>
      </c>
      <c r="E47" s="147">
        <v>5799.9999998</v>
      </c>
      <c r="F47" s="148">
        <v>0.14193763</v>
      </c>
    </row>
    <row r="48" spans="1:6" ht="15">
      <c r="A48" s="145">
        <v>14</v>
      </c>
      <c r="B48" s="146" t="s">
        <v>46</v>
      </c>
      <c r="C48" s="146" t="s">
        <v>47</v>
      </c>
      <c r="D48" s="146">
        <v>327000</v>
      </c>
      <c r="E48" s="147">
        <v>3270</v>
      </c>
      <c r="F48" s="148">
        <v>0.08002345</v>
      </c>
    </row>
    <row r="49" spans="1:6" ht="15">
      <c r="A49" s="145">
        <v>15</v>
      </c>
      <c r="B49" s="146" t="s">
        <v>48</v>
      </c>
      <c r="C49" s="146" t="s">
        <v>50</v>
      </c>
      <c r="D49" s="146">
        <v>261</v>
      </c>
      <c r="E49" s="147">
        <v>2610</v>
      </c>
      <c r="F49" s="148">
        <v>0.06387193</v>
      </c>
    </row>
    <row r="50" spans="1:6" ht="15">
      <c r="A50" s="145">
        <v>16</v>
      </c>
      <c r="B50" s="146" t="s">
        <v>51</v>
      </c>
      <c r="C50" s="146" t="s">
        <v>53</v>
      </c>
      <c r="D50" s="146">
        <v>120</v>
      </c>
      <c r="E50" s="147">
        <v>1198.43648</v>
      </c>
      <c r="F50" s="148">
        <v>0.02932814</v>
      </c>
    </row>
    <row r="51" spans="1:6" ht="15">
      <c r="A51" s="145">
        <v>17</v>
      </c>
      <c r="B51" s="146" t="s">
        <v>48</v>
      </c>
      <c r="C51" s="146" t="s">
        <v>54</v>
      </c>
      <c r="D51" s="146">
        <v>75</v>
      </c>
      <c r="E51" s="147">
        <v>750</v>
      </c>
      <c r="F51" s="148">
        <v>0.018354</v>
      </c>
    </row>
    <row r="52" spans="1:6" ht="15">
      <c r="A52" s="145">
        <v>18</v>
      </c>
      <c r="B52" s="146" t="s">
        <v>48</v>
      </c>
      <c r="C52" s="146" t="s">
        <v>55</v>
      </c>
      <c r="D52" s="146">
        <v>47</v>
      </c>
      <c r="E52" s="147">
        <v>470</v>
      </c>
      <c r="F52" s="148">
        <v>0.01150184</v>
      </c>
    </row>
    <row r="53" spans="1:6" ht="15">
      <c r="A53" s="145">
        <v>19</v>
      </c>
      <c r="B53" s="146" t="s">
        <v>56</v>
      </c>
      <c r="C53" s="146" t="s">
        <v>58</v>
      </c>
      <c r="D53" s="146">
        <v>24151</v>
      </c>
      <c r="E53" s="147">
        <v>241.51</v>
      </c>
      <c r="F53" s="148">
        <v>0.00591023</v>
      </c>
    </row>
    <row r="54" spans="1:6" ht="15">
      <c r="A54" s="149"/>
      <c r="B54" s="150" t="s">
        <v>34</v>
      </c>
      <c r="C54" s="150"/>
      <c r="D54" s="150"/>
      <c r="E54" s="151">
        <f>SUM(E33:E53)</f>
        <v>37176.3698513</v>
      </c>
      <c r="F54" s="152">
        <v>0.9097</v>
      </c>
    </row>
    <row r="55" spans="1:6" ht="15">
      <c r="A55" s="141"/>
      <c r="B55" s="141" t="s">
        <v>385</v>
      </c>
      <c r="C55" s="153"/>
      <c r="D55" s="142"/>
      <c r="E55" s="143">
        <v>3686.649682199997</v>
      </c>
      <c r="F55" s="144">
        <v>0.0903</v>
      </c>
    </row>
    <row r="56" spans="1:6" ht="15">
      <c r="A56" s="149"/>
      <c r="B56" s="150" t="s">
        <v>34</v>
      </c>
      <c r="C56" s="150"/>
      <c r="D56" s="150"/>
      <c r="E56" s="151">
        <v>40863.0195337</v>
      </c>
      <c r="F56" s="154">
        <v>1</v>
      </c>
    </row>
    <row r="57" spans="1:6" ht="15">
      <c r="A57" s="141"/>
      <c r="B57" s="155"/>
      <c r="C57" s="141"/>
      <c r="D57" s="142"/>
      <c r="E57" s="141"/>
      <c r="F57" s="156"/>
    </row>
    <row r="59" spans="1:6" ht="15">
      <c r="A59" s="170" t="s">
        <v>301</v>
      </c>
      <c r="B59" s="171"/>
      <c r="C59" s="171"/>
      <c r="D59" s="171"/>
      <c r="E59" s="171"/>
      <c r="F59" s="172"/>
    </row>
    <row r="60" spans="1:6" ht="27" customHeight="1">
      <c r="A60" s="173" t="s">
        <v>0</v>
      </c>
      <c r="B60" s="175" t="s">
        <v>380</v>
      </c>
      <c r="C60" s="175" t="s">
        <v>3</v>
      </c>
      <c r="D60" s="175" t="s">
        <v>4</v>
      </c>
      <c r="E60" s="140" t="s">
        <v>381</v>
      </c>
      <c r="F60" s="177" t="s">
        <v>382</v>
      </c>
    </row>
    <row r="61" spans="1:6" ht="21.75" customHeight="1">
      <c r="A61" s="174"/>
      <c r="B61" s="176"/>
      <c r="C61" s="176"/>
      <c r="D61" s="176"/>
      <c r="E61" s="140" t="s">
        <v>383</v>
      </c>
      <c r="F61" s="178"/>
    </row>
    <row r="62" spans="1:6" ht="15">
      <c r="A62" s="141"/>
      <c r="B62" s="141" t="s">
        <v>346</v>
      </c>
      <c r="C62" s="141"/>
      <c r="D62" s="142"/>
      <c r="E62" s="143"/>
      <c r="F62" s="144"/>
    </row>
    <row r="63" spans="1:6" ht="15">
      <c r="A63" s="145">
        <v>1</v>
      </c>
      <c r="B63" s="146" t="s">
        <v>61</v>
      </c>
      <c r="C63" s="146" t="s">
        <v>62</v>
      </c>
      <c r="D63" s="146">
        <v>500</v>
      </c>
      <c r="E63" s="147">
        <v>2469.000625</v>
      </c>
      <c r="F63" s="148">
        <v>0.15090756</v>
      </c>
    </row>
    <row r="64" spans="1:6" ht="15">
      <c r="A64" s="145">
        <v>2</v>
      </c>
      <c r="B64" s="146" t="s">
        <v>59</v>
      </c>
      <c r="C64" s="146" t="s">
        <v>60</v>
      </c>
      <c r="D64" s="146">
        <v>318</v>
      </c>
      <c r="E64" s="147">
        <v>1570.450043</v>
      </c>
      <c r="F64" s="148">
        <v>0.09598733</v>
      </c>
    </row>
    <row r="65" spans="1:6" ht="15">
      <c r="A65" s="145">
        <v>3</v>
      </c>
      <c r="B65" s="146" t="s">
        <v>63</v>
      </c>
      <c r="C65" s="146" t="s">
        <v>64</v>
      </c>
      <c r="D65" s="146">
        <v>239</v>
      </c>
      <c r="E65" s="147">
        <v>1191.6726272</v>
      </c>
      <c r="F65" s="148">
        <v>0.07283611</v>
      </c>
    </row>
    <row r="66" spans="1:6" ht="15">
      <c r="A66" s="145">
        <v>4</v>
      </c>
      <c r="B66" s="146" t="s">
        <v>59</v>
      </c>
      <c r="C66" s="146" t="s">
        <v>104</v>
      </c>
      <c r="D66" s="146">
        <v>228</v>
      </c>
      <c r="E66" s="147">
        <v>1120.7880686</v>
      </c>
      <c r="F66" s="148">
        <v>0.06850358</v>
      </c>
    </row>
    <row r="67" spans="1:6" ht="15">
      <c r="A67" s="145">
        <v>5</v>
      </c>
      <c r="B67" s="146" t="s">
        <v>32</v>
      </c>
      <c r="C67" s="146" t="s">
        <v>65</v>
      </c>
      <c r="D67" s="146">
        <v>119</v>
      </c>
      <c r="E67" s="147">
        <v>590.47363</v>
      </c>
      <c r="F67" s="148">
        <v>0.03609028</v>
      </c>
    </row>
    <row r="68" spans="1:6" ht="15">
      <c r="A68" s="145">
        <v>6</v>
      </c>
      <c r="B68" s="146" t="s">
        <v>26</v>
      </c>
      <c r="C68" s="146" t="s">
        <v>66</v>
      </c>
      <c r="D68" s="146">
        <v>119</v>
      </c>
      <c r="E68" s="147">
        <v>588.2097512</v>
      </c>
      <c r="F68" s="148">
        <v>0.03595191</v>
      </c>
    </row>
    <row r="69" spans="1:6" ht="15">
      <c r="A69" s="145">
        <v>7</v>
      </c>
      <c r="B69" s="146" t="s">
        <v>67</v>
      </c>
      <c r="C69" s="146" t="s">
        <v>68</v>
      </c>
      <c r="D69" s="146">
        <v>117</v>
      </c>
      <c r="E69" s="147">
        <v>577.9801083</v>
      </c>
      <c r="F69" s="148">
        <v>0.03532667</v>
      </c>
    </row>
    <row r="70" spans="1:6" ht="15">
      <c r="A70" s="145">
        <v>8</v>
      </c>
      <c r="B70" s="146" t="s">
        <v>24</v>
      </c>
      <c r="C70" s="146" t="s">
        <v>31</v>
      </c>
      <c r="D70" s="146">
        <v>80</v>
      </c>
      <c r="E70" s="147">
        <v>399.3216309</v>
      </c>
      <c r="F70" s="148">
        <v>0.0244069</v>
      </c>
    </row>
    <row r="71" spans="1:6" ht="15">
      <c r="A71" s="145">
        <v>9</v>
      </c>
      <c r="B71" s="146" t="s">
        <v>32</v>
      </c>
      <c r="C71" s="146" t="s">
        <v>33</v>
      </c>
      <c r="D71" s="146">
        <v>33</v>
      </c>
      <c r="E71" s="147">
        <v>164.4247825</v>
      </c>
      <c r="F71" s="148">
        <v>0.01004979</v>
      </c>
    </row>
    <row r="72" spans="1:6" ht="15">
      <c r="A72" s="141"/>
      <c r="B72" s="141" t="s">
        <v>384</v>
      </c>
      <c r="C72" s="141"/>
      <c r="D72" s="142"/>
      <c r="E72" s="143"/>
      <c r="F72" s="144"/>
    </row>
    <row r="73" spans="1:6" ht="15">
      <c r="A73" s="145">
        <v>10</v>
      </c>
      <c r="B73" s="146" t="s">
        <v>12</v>
      </c>
      <c r="C73" s="146" t="s">
        <v>83</v>
      </c>
      <c r="D73" s="146">
        <v>200</v>
      </c>
      <c r="E73" s="147">
        <v>2000</v>
      </c>
      <c r="F73" s="148">
        <v>0.12224181</v>
      </c>
    </row>
    <row r="74" spans="1:6" ht="15">
      <c r="A74" s="145">
        <v>11</v>
      </c>
      <c r="B74" s="146" t="s">
        <v>9</v>
      </c>
      <c r="C74" s="146" t="s">
        <v>42</v>
      </c>
      <c r="D74" s="146">
        <v>77</v>
      </c>
      <c r="E74" s="147">
        <v>974.8649899</v>
      </c>
      <c r="F74" s="148">
        <v>0.05958463</v>
      </c>
    </row>
    <row r="75" spans="1:6" ht="15">
      <c r="A75" s="141"/>
      <c r="B75" s="141" t="s">
        <v>386</v>
      </c>
      <c r="C75" s="141"/>
      <c r="D75" s="142"/>
      <c r="E75" s="143"/>
      <c r="F75" s="144"/>
    </row>
    <row r="76" spans="1:6" ht="15">
      <c r="A76" s="145">
        <v>12</v>
      </c>
      <c r="B76" s="146" t="s">
        <v>48</v>
      </c>
      <c r="C76" s="146" t="s">
        <v>76</v>
      </c>
      <c r="D76" s="146">
        <v>123</v>
      </c>
      <c r="E76" s="147">
        <v>1230</v>
      </c>
      <c r="F76" s="148">
        <v>0.07517872</v>
      </c>
    </row>
    <row r="77" spans="1:6" ht="15">
      <c r="A77" s="145">
        <v>13</v>
      </c>
      <c r="B77" s="146" t="s">
        <v>48</v>
      </c>
      <c r="C77" s="146" t="s">
        <v>55</v>
      </c>
      <c r="D77" s="146">
        <v>43</v>
      </c>
      <c r="E77" s="147">
        <v>430</v>
      </c>
      <c r="F77" s="148">
        <v>0.02628199</v>
      </c>
    </row>
    <row r="78" spans="1:6" ht="15">
      <c r="A78" s="145">
        <v>14</v>
      </c>
      <c r="B78" s="146" t="s">
        <v>48</v>
      </c>
      <c r="C78" s="146" t="s">
        <v>54</v>
      </c>
      <c r="D78" s="146">
        <v>8</v>
      </c>
      <c r="E78" s="147">
        <v>80</v>
      </c>
      <c r="F78" s="148">
        <v>0.00488967</v>
      </c>
    </row>
    <row r="79" spans="1:6" ht="15">
      <c r="A79" s="145">
        <v>15</v>
      </c>
      <c r="B79" s="146" t="s">
        <v>73</v>
      </c>
      <c r="C79" s="146" t="s">
        <v>75</v>
      </c>
      <c r="D79" s="146">
        <v>100</v>
      </c>
      <c r="E79" s="147">
        <v>45</v>
      </c>
      <c r="F79" s="148">
        <v>0.00275044</v>
      </c>
    </row>
    <row r="80" spans="1:6" ht="15">
      <c r="A80" s="145">
        <v>16</v>
      </c>
      <c r="B80" s="146" t="s">
        <v>48</v>
      </c>
      <c r="C80" s="146" t="s">
        <v>50</v>
      </c>
      <c r="D80" s="146">
        <v>4</v>
      </c>
      <c r="E80" s="147">
        <v>40</v>
      </c>
      <c r="F80" s="148">
        <v>0.00244484</v>
      </c>
    </row>
    <row r="81" spans="1:6" ht="15">
      <c r="A81" s="145">
        <v>17</v>
      </c>
      <c r="B81" s="146" t="s">
        <v>71</v>
      </c>
      <c r="C81" s="146" t="s">
        <v>77</v>
      </c>
      <c r="D81" s="146">
        <v>1</v>
      </c>
      <c r="E81" s="147">
        <v>10</v>
      </c>
      <c r="F81" s="148">
        <v>0.00061121</v>
      </c>
    </row>
    <row r="82" spans="1:6" ht="15">
      <c r="A82" s="149"/>
      <c r="B82" s="150" t="s">
        <v>34</v>
      </c>
      <c r="C82" s="150"/>
      <c r="D82" s="150"/>
      <c r="E82" s="151">
        <v>13482.186</v>
      </c>
      <c r="F82" s="152">
        <v>0.824</v>
      </c>
    </row>
    <row r="83" spans="1:6" ht="15">
      <c r="A83" s="141"/>
      <c r="B83" s="141" t="s">
        <v>385</v>
      </c>
      <c r="C83" s="153"/>
      <c r="D83" s="142"/>
      <c r="E83" s="143">
        <v>2878.8275173</v>
      </c>
      <c r="F83" s="144">
        <v>0.176</v>
      </c>
    </row>
    <row r="84" spans="1:6" ht="15">
      <c r="A84" s="149"/>
      <c r="B84" s="150" t="s">
        <v>34</v>
      </c>
      <c r="C84" s="150"/>
      <c r="D84" s="150"/>
      <c r="E84" s="151">
        <v>16361.0137739</v>
      </c>
      <c r="F84" s="154">
        <v>1</v>
      </c>
    </row>
    <row r="85" spans="1:6" ht="15">
      <c r="A85" s="141"/>
      <c r="B85" s="155"/>
      <c r="C85" s="141"/>
      <c r="D85" s="142"/>
      <c r="E85" s="141"/>
      <c r="F85" s="156"/>
    </row>
    <row r="87" spans="1:6" ht="15">
      <c r="A87" s="170" t="s">
        <v>302</v>
      </c>
      <c r="B87" s="171"/>
      <c r="C87" s="171"/>
      <c r="D87" s="171"/>
      <c r="E87" s="171"/>
      <c r="F87" s="172"/>
    </row>
    <row r="88" spans="1:6" ht="27" customHeight="1">
      <c r="A88" s="173" t="s">
        <v>0</v>
      </c>
      <c r="B88" s="175" t="s">
        <v>380</v>
      </c>
      <c r="C88" s="175" t="s">
        <v>3</v>
      </c>
      <c r="D88" s="175" t="s">
        <v>4</v>
      </c>
      <c r="E88" s="140" t="s">
        <v>381</v>
      </c>
      <c r="F88" s="177" t="s">
        <v>382</v>
      </c>
    </row>
    <row r="89" spans="1:6" ht="21.75" customHeight="1">
      <c r="A89" s="174"/>
      <c r="B89" s="176"/>
      <c r="C89" s="176"/>
      <c r="D89" s="176"/>
      <c r="E89" s="140" t="s">
        <v>383</v>
      </c>
      <c r="F89" s="178"/>
    </row>
    <row r="90" spans="1:6" ht="15">
      <c r="A90" s="141"/>
      <c r="B90" s="141" t="s">
        <v>346</v>
      </c>
      <c r="C90" s="141"/>
      <c r="D90" s="142"/>
      <c r="E90" s="143"/>
      <c r="F90" s="144"/>
    </row>
    <row r="91" spans="1:6" ht="15">
      <c r="A91" s="145">
        <v>1</v>
      </c>
      <c r="B91" s="146" t="s">
        <v>59</v>
      </c>
      <c r="C91" s="146" t="s">
        <v>60</v>
      </c>
      <c r="D91" s="146">
        <v>484</v>
      </c>
      <c r="E91" s="147">
        <v>2390.2447195</v>
      </c>
      <c r="F91" s="148">
        <v>0.12458844</v>
      </c>
    </row>
    <row r="92" spans="1:6" ht="15">
      <c r="A92" s="145">
        <v>2</v>
      </c>
      <c r="B92" s="146" t="s">
        <v>63</v>
      </c>
      <c r="C92" s="146" t="s">
        <v>64</v>
      </c>
      <c r="D92" s="146">
        <v>140</v>
      </c>
      <c r="E92" s="147">
        <v>698.0509113</v>
      </c>
      <c r="F92" s="148">
        <v>0.03638501</v>
      </c>
    </row>
    <row r="93" spans="1:6" ht="15">
      <c r="A93" s="145">
        <v>3</v>
      </c>
      <c r="B93" s="146" t="s">
        <v>59</v>
      </c>
      <c r="C93" s="146" t="s">
        <v>104</v>
      </c>
      <c r="D93" s="146">
        <v>140</v>
      </c>
      <c r="E93" s="147">
        <v>688.2032</v>
      </c>
      <c r="F93" s="148">
        <v>0.03587171</v>
      </c>
    </row>
    <row r="94" spans="1:6" ht="15">
      <c r="A94" s="145">
        <v>4</v>
      </c>
      <c r="B94" s="146" t="s">
        <v>24</v>
      </c>
      <c r="C94" s="146" t="s">
        <v>31</v>
      </c>
      <c r="D94" s="146">
        <v>78</v>
      </c>
      <c r="E94" s="147">
        <v>389.3385901</v>
      </c>
      <c r="F94" s="148">
        <v>0.02029377</v>
      </c>
    </row>
    <row r="95" spans="1:6" ht="15">
      <c r="A95" s="145">
        <v>5</v>
      </c>
      <c r="B95" s="146" t="s">
        <v>32</v>
      </c>
      <c r="C95" s="146" t="s">
        <v>65</v>
      </c>
      <c r="D95" s="146">
        <v>69</v>
      </c>
      <c r="E95" s="147">
        <v>342.3754661</v>
      </c>
      <c r="F95" s="148">
        <v>0.01784588</v>
      </c>
    </row>
    <row r="96" spans="1:6" ht="15">
      <c r="A96" s="145">
        <v>6</v>
      </c>
      <c r="B96" s="146" t="s">
        <v>26</v>
      </c>
      <c r="C96" s="146" t="s">
        <v>66</v>
      </c>
      <c r="D96" s="146">
        <v>69</v>
      </c>
      <c r="E96" s="147">
        <v>341.0627969</v>
      </c>
      <c r="F96" s="148">
        <v>0.01777746</v>
      </c>
    </row>
    <row r="97" spans="1:6" ht="15">
      <c r="A97" s="145">
        <v>7</v>
      </c>
      <c r="B97" s="146" t="s">
        <v>67</v>
      </c>
      <c r="C97" s="146" t="s">
        <v>68</v>
      </c>
      <c r="D97" s="146">
        <v>69</v>
      </c>
      <c r="E97" s="147">
        <v>340.8600639</v>
      </c>
      <c r="F97" s="148">
        <v>0.01776689</v>
      </c>
    </row>
    <row r="98" spans="1:6" ht="15">
      <c r="A98" s="145">
        <v>8</v>
      </c>
      <c r="B98" s="146" t="s">
        <v>32</v>
      </c>
      <c r="C98" s="146" t="s">
        <v>33</v>
      </c>
      <c r="D98" s="146">
        <v>19</v>
      </c>
      <c r="E98" s="147">
        <v>94.6688142</v>
      </c>
      <c r="F98" s="148">
        <v>0.00493449</v>
      </c>
    </row>
    <row r="99" spans="1:6" ht="15">
      <c r="A99" s="141"/>
      <c r="B99" s="141" t="s">
        <v>384</v>
      </c>
      <c r="C99" s="141"/>
      <c r="D99" s="142"/>
      <c r="E99" s="143"/>
      <c r="F99" s="144"/>
    </row>
    <row r="100" spans="1:6" ht="15">
      <c r="A100" s="145">
        <v>9</v>
      </c>
      <c r="B100" s="146" t="s">
        <v>39</v>
      </c>
      <c r="C100" s="146" t="s">
        <v>41</v>
      </c>
      <c r="D100" s="146">
        <v>340000</v>
      </c>
      <c r="E100" s="147">
        <v>3400</v>
      </c>
      <c r="F100" s="148">
        <v>0.17722063</v>
      </c>
    </row>
    <row r="101" spans="1:6" ht="15">
      <c r="A101" s="145">
        <v>10</v>
      </c>
      <c r="B101" s="146" t="s">
        <v>9</v>
      </c>
      <c r="C101" s="146" t="s">
        <v>42</v>
      </c>
      <c r="D101" s="146">
        <v>125</v>
      </c>
      <c r="E101" s="147">
        <v>1582.5730356</v>
      </c>
      <c r="F101" s="148">
        <v>0.08248959</v>
      </c>
    </row>
    <row r="102" spans="1:6" ht="15">
      <c r="A102" s="141"/>
      <c r="B102" s="141" t="s">
        <v>386</v>
      </c>
      <c r="C102" s="141"/>
      <c r="D102" s="142"/>
      <c r="E102" s="143"/>
      <c r="F102" s="144"/>
    </row>
    <row r="103" spans="1:6" ht="15">
      <c r="A103" s="145">
        <v>11</v>
      </c>
      <c r="B103" s="146" t="s">
        <v>51</v>
      </c>
      <c r="C103" s="146" t="s">
        <v>80</v>
      </c>
      <c r="D103" s="146">
        <v>410</v>
      </c>
      <c r="E103" s="147">
        <v>4094.65798</v>
      </c>
      <c r="F103" s="148">
        <v>0.21342879</v>
      </c>
    </row>
    <row r="104" spans="1:6" ht="15">
      <c r="A104" s="145">
        <v>12</v>
      </c>
      <c r="B104" s="146" t="s">
        <v>44</v>
      </c>
      <c r="C104" s="146" t="s">
        <v>81</v>
      </c>
      <c r="D104" s="146">
        <v>160</v>
      </c>
      <c r="E104" s="147">
        <v>1600</v>
      </c>
      <c r="F104" s="148">
        <v>0.08339794</v>
      </c>
    </row>
    <row r="105" spans="1:6" ht="15">
      <c r="A105" s="145">
        <v>13</v>
      </c>
      <c r="B105" s="146" t="s">
        <v>44</v>
      </c>
      <c r="C105" s="146" t="s">
        <v>70</v>
      </c>
      <c r="D105" s="146">
        <v>100</v>
      </c>
      <c r="E105" s="147">
        <v>1000</v>
      </c>
      <c r="F105" s="148">
        <v>0.05212372</v>
      </c>
    </row>
    <row r="106" spans="1:6" ht="15">
      <c r="A106" s="145">
        <v>14</v>
      </c>
      <c r="B106" s="146" t="s">
        <v>48</v>
      </c>
      <c r="C106" s="146" t="s">
        <v>55</v>
      </c>
      <c r="D106" s="146">
        <v>43</v>
      </c>
      <c r="E106" s="147">
        <v>430</v>
      </c>
      <c r="F106" s="148">
        <v>0.0224132</v>
      </c>
    </row>
    <row r="107" spans="1:6" ht="15">
      <c r="A107" s="145">
        <v>15</v>
      </c>
      <c r="B107" s="146" t="s">
        <v>48</v>
      </c>
      <c r="C107" s="146" t="s">
        <v>54</v>
      </c>
      <c r="D107" s="146">
        <v>24</v>
      </c>
      <c r="E107" s="147">
        <v>240</v>
      </c>
      <c r="F107" s="148">
        <v>0.01250969</v>
      </c>
    </row>
    <row r="108" spans="1:6" ht="15">
      <c r="A108" s="145">
        <v>16</v>
      </c>
      <c r="B108" s="146" t="s">
        <v>73</v>
      </c>
      <c r="C108" s="146" t="s">
        <v>75</v>
      </c>
      <c r="D108" s="146">
        <v>100</v>
      </c>
      <c r="E108" s="147">
        <v>45</v>
      </c>
      <c r="F108" s="148">
        <v>0.00234557</v>
      </c>
    </row>
    <row r="109" spans="1:6" ht="15">
      <c r="A109" s="149"/>
      <c r="B109" s="150" t="s">
        <v>34</v>
      </c>
      <c r="C109" s="150"/>
      <c r="D109" s="150"/>
      <c r="E109" s="151">
        <v>17677.036</v>
      </c>
      <c r="F109" s="152">
        <v>0.9214</v>
      </c>
    </row>
    <row r="110" spans="1:6" ht="15">
      <c r="A110" s="141"/>
      <c r="B110" s="141" t="s">
        <v>385</v>
      </c>
      <c r="C110" s="153"/>
      <c r="D110" s="142"/>
      <c r="E110" s="143">
        <v>1508.0895739000007</v>
      </c>
      <c r="F110" s="144">
        <v>0.0786</v>
      </c>
    </row>
    <row r="111" spans="1:6" ht="15">
      <c r="A111" s="149"/>
      <c r="B111" s="150" t="s">
        <v>34</v>
      </c>
      <c r="C111" s="150"/>
      <c r="D111" s="150"/>
      <c r="E111" s="151">
        <v>19185.1251515</v>
      </c>
      <c r="F111" s="154">
        <v>1</v>
      </c>
    </row>
    <row r="112" spans="1:6" ht="15">
      <c r="A112" s="141"/>
      <c r="B112" s="155"/>
      <c r="C112" s="141"/>
      <c r="D112" s="142"/>
      <c r="E112" s="141"/>
      <c r="F112" s="156"/>
    </row>
  </sheetData>
  <sheetProtection/>
  <mergeCells count="26">
    <mergeCell ref="A5:F5"/>
    <mergeCell ref="A7:F7"/>
    <mergeCell ref="A9:F9"/>
    <mergeCell ref="A10:A11"/>
    <mergeCell ref="B10:B11"/>
    <mergeCell ref="C10:C11"/>
    <mergeCell ref="D10:D11"/>
    <mergeCell ref="F10:F11"/>
    <mergeCell ref="A29:F29"/>
    <mergeCell ref="A30:A31"/>
    <mergeCell ref="B30:B31"/>
    <mergeCell ref="C30:C31"/>
    <mergeCell ref="D30:D31"/>
    <mergeCell ref="F30:F31"/>
    <mergeCell ref="A59:F59"/>
    <mergeCell ref="A60:A61"/>
    <mergeCell ref="B60:B61"/>
    <mergeCell ref="C60:C61"/>
    <mergeCell ref="D60:D61"/>
    <mergeCell ref="F60:F61"/>
    <mergeCell ref="A87:F87"/>
    <mergeCell ref="A88:A89"/>
    <mergeCell ref="B88:B89"/>
    <mergeCell ref="C88:C89"/>
    <mergeCell ref="D88:D89"/>
    <mergeCell ref="F88:F89"/>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5:F93"/>
  <sheetViews>
    <sheetView zoomScalePageLayoutView="0" workbookViewId="0" topLeftCell="A1">
      <selection activeCell="B17" sqref="B17"/>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79" t="s">
        <v>378</v>
      </c>
      <c r="B5" s="179"/>
      <c r="C5" s="179"/>
      <c r="D5" s="179"/>
      <c r="E5" s="179"/>
      <c r="F5" s="179"/>
    </row>
    <row r="6" spans="1:6" ht="15.75" customHeight="1">
      <c r="A6" s="138"/>
      <c r="B6" s="138"/>
      <c r="C6" s="138"/>
      <c r="D6" s="138"/>
      <c r="E6" s="138"/>
      <c r="F6" s="138"/>
    </row>
    <row r="7" spans="1:6" ht="15.75" customHeight="1">
      <c r="A7" s="180" t="s">
        <v>387</v>
      </c>
      <c r="B7" s="180"/>
      <c r="C7" s="180"/>
      <c r="D7" s="180"/>
      <c r="E7" s="180"/>
      <c r="F7" s="180"/>
    </row>
    <row r="8" spans="1:6" ht="15.75" customHeight="1">
      <c r="A8" s="139"/>
      <c r="B8" s="139"/>
      <c r="C8" s="139"/>
      <c r="D8" s="139"/>
      <c r="E8" s="139"/>
      <c r="F8" s="139"/>
    </row>
    <row r="9" spans="1:6" ht="15">
      <c r="A9" s="170" t="s">
        <v>298</v>
      </c>
      <c r="B9" s="171"/>
      <c r="C9" s="171"/>
      <c r="D9" s="171"/>
      <c r="E9" s="171"/>
      <c r="F9" s="172"/>
    </row>
    <row r="10" spans="1:6" ht="15">
      <c r="A10" s="173" t="s">
        <v>0</v>
      </c>
      <c r="B10" s="175" t="s">
        <v>380</v>
      </c>
      <c r="C10" s="175" t="s">
        <v>3</v>
      </c>
      <c r="D10" s="175" t="s">
        <v>4</v>
      </c>
      <c r="E10" s="140" t="s">
        <v>381</v>
      </c>
      <c r="F10" s="177" t="s">
        <v>382</v>
      </c>
    </row>
    <row r="11" spans="1:6" ht="15">
      <c r="A11" s="174"/>
      <c r="B11" s="176"/>
      <c r="C11" s="176"/>
      <c r="D11" s="176"/>
      <c r="E11" s="140" t="s">
        <v>383</v>
      </c>
      <c r="F11" s="178"/>
    </row>
    <row r="12" spans="1:6" ht="15">
      <c r="A12" s="141"/>
      <c r="B12" s="141" t="s">
        <v>346</v>
      </c>
      <c r="C12" s="141"/>
      <c r="D12" s="142"/>
      <c r="E12" s="143"/>
      <c r="F12" s="144"/>
    </row>
    <row r="13" spans="1:6" ht="15">
      <c r="A13" s="145">
        <v>1</v>
      </c>
      <c r="B13" s="146" t="s">
        <v>59</v>
      </c>
      <c r="C13" s="146" t="s">
        <v>60</v>
      </c>
      <c r="D13" s="146">
        <v>272</v>
      </c>
      <c r="E13" s="147">
        <v>1343.2780242</v>
      </c>
      <c r="F13" s="148">
        <v>0.10722636527216355</v>
      </c>
    </row>
    <row r="14" spans="1:6" ht="15">
      <c r="A14" s="145">
        <v>2</v>
      </c>
      <c r="B14" s="146" t="s">
        <v>24</v>
      </c>
      <c r="C14" s="146" t="s">
        <v>31</v>
      </c>
      <c r="D14" s="146">
        <v>79</v>
      </c>
      <c r="E14" s="147">
        <v>394.3301105</v>
      </c>
      <c r="F14" s="148">
        <v>0.031477165340709976</v>
      </c>
    </row>
    <row r="15" spans="1:6" ht="15">
      <c r="A15" s="145">
        <v>3</v>
      </c>
      <c r="B15" s="146" t="s">
        <v>63</v>
      </c>
      <c r="C15" s="146" t="s">
        <v>64</v>
      </c>
      <c r="D15" s="146">
        <v>76</v>
      </c>
      <c r="E15" s="147">
        <v>378.9419233</v>
      </c>
      <c r="F15" s="148">
        <v>0.030248812496505358</v>
      </c>
    </row>
    <row r="16" spans="1:6" ht="15">
      <c r="A16" s="145">
        <v>4</v>
      </c>
      <c r="B16" s="146" t="s">
        <v>59</v>
      </c>
      <c r="C16" s="146" t="s">
        <v>104</v>
      </c>
      <c r="D16" s="146">
        <v>76</v>
      </c>
      <c r="E16" s="147">
        <v>373.5960229</v>
      </c>
      <c r="F16" s="148">
        <v>0.02982207919284665</v>
      </c>
    </row>
    <row r="17" spans="1:6" ht="15">
      <c r="A17" s="145">
        <v>5</v>
      </c>
      <c r="B17" s="146" t="s">
        <v>32</v>
      </c>
      <c r="C17" s="146" t="s">
        <v>65</v>
      </c>
      <c r="D17" s="146">
        <v>39</v>
      </c>
      <c r="E17" s="147">
        <v>193.5165678</v>
      </c>
      <c r="F17" s="148">
        <v>0.015447344340719099</v>
      </c>
    </row>
    <row r="18" spans="1:6" ht="15">
      <c r="A18" s="145">
        <v>6</v>
      </c>
      <c r="B18" s="146" t="s">
        <v>26</v>
      </c>
      <c r="C18" s="146" t="s">
        <v>66</v>
      </c>
      <c r="D18" s="146">
        <v>39</v>
      </c>
      <c r="E18" s="147">
        <v>192.7746243</v>
      </c>
      <c r="F18" s="148">
        <v>0.015388119144364318</v>
      </c>
    </row>
    <row r="19" spans="1:6" ht="15">
      <c r="A19" s="145">
        <v>7</v>
      </c>
      <c r="B19" s="146" t="s">
        <v>67</v>
      </c>
      <c r="C19" s="146" t="s">
        <v>68</v>
      </c>
      <c r="D19" s="146">
        <v>39</v>
      </c>
      <c r="E19" s="147">
        <v>192.6600361</v>
      </c>
      <c r="F19" s="148">
        <v>0.015378972209799974</v>
      </c>
    </row>
    <row r="20" spans="1:6" ht="15">
      <c r="A20" s="145">
        <v>8</v>
      </c>
      <c r="B20" s="146" t="s">
        <v>32</v>
      </c>
      <c r="C20" s="146" t="s">
        <v>33</v>
      </c>
      <c r="D20" s="146">
        <v>11</v>
      </c>
      <c r="E20" s="147">
        <v>54.8082608</v>
      </c>
      <c r="F20" s="148">
        <v>0.004375036654063355</v>
      </c>
    </row>
    <row r="21" spans="1:6" ht="15">
      <c r="A21" s="141"/>
      <c r="B21" s="141" t="s">
        <v>384</v>
      </c>
      <c r="C21" s="141"/>
      <c r="D21" s="142"/>
      <c r="E21" s="143"/>
      <c r="F21" s="144"/>
    </row>
    <row r="22" spans="1:6" ht="15">
      <c r="A22" s="145">
        <v>9</v>
      </c>
      <c r="B22" s="146" t="s">
        <v>9</v>
      </c>
      <c r="C22" s="146" t="s">
        <v>42</v>
      </c>
      <c r="D22" s="146">
        <v>338</v>
      </c>
      <c r="E22" s="147">
        <v>4279.2774883</v>
      </c>
      <c r="F22" s="148">
        <v>0.3415907673578409</v>
      </c>
    </row>
    <row r="23" spans="1:6" ht="15">
      <c r="A23" s="145">
        <v>10</v>
      </c>
      <c r="B23" s="146" t="s">
        <v>12</v>
      </c>
      <c r="C23" s="146" t="s">
        <v>69</v>
      </c>
      <c r="D23" s="146">
        <v>250</v>
      </c>
      <c r="E23" s="147">
        <v>2500</v>
      </c>
      <c r="F23" s="148">
        <v>0.19956100550372488</v>
      </c>
    </row>
    <row r="24" spans="1:6" ht="15">
      <c r="A24" s="141"/>
      <c r="B24" s="141" t="s">
        <v>386</v>
      </c>
      <c r="C24" s="141"/>
      <c r="D24" s="142"/>
      <c r="E24" s="143"/>
      <c r="F24" s="144"/>
    </row>
    <row r="25" spans="1:6" ht="15">
      <c r="A25" s="145">
        <v>11</v>
      </c>
      <c r="B25" s="146" t="s">
        <v>44</v>
      </c>
      <c r="C25" s="146" t="s">
        <v>70</v>
      </c>
      <c r="D25" s="146">
        <v>90</v>
      </c>
      <c r="E25" s="147">
        <v>900</v>
      </c>
      <c r="F25" s="148">
        <v>0.07184196198134095</v>
      </c>
    </row>
    <row r="26" spans="1:6" ht="15">
      <c r="A26" s="145">
        <v>12</v>
      </c>
      <c r="B26" s="146" t="s">
        <v>46</v>
      </c>
      <c r="C26" s="146" t="s">
        <v>47</v>
      </c>
      <c r="D26" s="146">
        <v>16000</v>
      </c>
      <c r="E26" s="147">
        <v>160</v>
      </c>
      <c r="F26" s="148">
        <v>0.012771904352238392</v>
      </c>
    </row>
    <row r="27" spans="1:6" ht="15">
      <c r="A27" s="145">
        <v>13</v>
      </c>
      <c r="B27" s="146" t="s">
        <v>71</v>
      </c>
      <c r="C27" s="146" t="s">
        <v>72</v>
      </c>
      <c r="D27" s="146">
        <v>12</v>
      </c>
      <c r="E27" s="147">
        <v>120</v>
      </c>
      <c r="F27" s="148">
        <v>0.009578928264178794</v>
      </c>
    </row>
    <row r="28" spans="1:6" ht="15">
      <c r="A28" s="145">
        <v>14</v>
      </c>
      <c r="B28" s="146" t="s">
        <v>48</v>
      </c>
      <c r="C28" s="146" t="s">
        <v>55</v>
      </c>
      <c r="D28" s="146">
        <v>11</v>
      </c>
      <c r="E28" s="147">
        <v>110</v>
      </c>
      <c r="F28" s="148">
        <v>0.008780684242163895</v>
      </c>
    </row>
    <row r="29" spans="1:6" ht="15">
      <c r="A29" s="145">
        <v>15</v>
      </c>
      <c r="B29" s="146" t="s">
        <v>73</v>
      </c>
      <c r="C29" s="146" t="s">
        <v>75</v>
      </c>
      <c r="D29" s="146">
        <v>200</v>
      </c>
      <c r="E29" s="147">
        <v>90</v>
      </c>
      <c r="F29" s="148">
        <v>0.007184196198134095</v>
      </c>
    </row>
    <row r="30" spans="1:6" ht="15">
      <c r="A30" s="145">
        <v>16</v>
      </c>
      <c r="B30" s="146" t="s">
        <v>48</v>
      </c>
      <c r="C30" s="146" t="s">
        <v>76</v>
      </c>
      <c r="D30" s="146">
        <v>8</v>
      </c>
      <c r="E30" s="147">
        <v>80</v>
      </c>
      <c r="F30" s="148">
        <v>0.006385952176119196</v>
      </c>
    </row>
    <row r="31" spans="1:6" ht="15">
      <c r="A31" s="145">
        <v>17</v>
      </c>
      <c r="B31" s="146" t="s">
        <v>48</v>
      </c>
      <c r="C31" s="146" t="s">
        <v>54</v>
      </c>
      <c r="D31" s="146">
        <v>8</v>
      </c>
      <c r="E31" s="147">
        <v>80</v>
      </c>
      <c r="F31" s="148">
        <v>0.006385952176119196</v>
      </c>
    </row>
    <row r="32" spans="1:6" ht="15">
      <c r="A32" s="145">
        <v>18</v>
      </c>
      <c r="B32" s="146" t="s">
        <v>71</v>
      </c>
      <c r="C32" s="146" t="s">
        <v>77</v>
      </c>
      <c r="D32" s="146">
        <v>5</v>
      </c>
      <c r="E32" s="147">
        <v>50</v>
      </c>
      <c r="F32" s="148">
        <v>0.0039912201100744974</v>
      </c>
    </row>
    <row r="33" spans="1:6" ht="15">
      <c r="A33" s="149"/>
      <c r="B33" s="150" t="s">
        <v>34</v>
      </c>
      <c r="C33" s="150"/>
      <c r="D33" s="150"/>
      <c r="E33" s="151">
        <v>11493.183</v>
      </c>
      <c r="F33" s="152">
        <v>0.9174</v>
      </c>
    </row>
    <row r="34" spans="1:6" ht="15">
      <c r="A34" s="141"/>
      <c r="B34" s="141" t="s">
        <v>385</v>
      </c>
      <c r="C34" s="153"/>
      <c r="D34" s="142"/>
      <c r="E34" s="143">
        <v>1034.3144541000001</v>
      </c>
      <c r="F34" s="144">
        <v>0.0826</v>
      </c>
    </row>
    <row r="35" spans="1:6" ht="15">
      <c r="A35" s="149"/>
      <c r="B35" s="150" t="s">
        <v>34</v>
      </c>
      <c r="C35" s="150"/>
      <c r="D35" s="150"/>
      <c r="E35" s="151">
        <v>12527.4975123</v>
      </c>
      <c r="F35" s="154">
        <v>1</v>
      </c>
    </row>
    <row r="36" spans="1:6" ht="15">
      <c r="A36" s="141"/>
      <c r="B36" s="155" t="s">
        <v>388</v>
      </c>
      <c r="C36" s="141"/>
      <c r="D36" s="142"/>
      <c r="E36" s="141"/>
      <c r="F36" s="156">
        <v>506250000</v>
      </c>
    </row>
    <row r="37" spans="1:6" ht="15">
      <c r="A37" s="79"/>
      <c r="B37" s="79"/>
      <c r="C37" s="79"/>
      <c r="D37" s="79"/>
      <c r="E37" s="79"/>
      <c r="F37" s="79"/>
    </row>
    <row r="38" spans="1:6" ht="15">
      <c r="A38" s="170" t="s">
        <v>299</v>
      </c>
      <c r="B38" s="171"/>
      <c r="C38" s="171"/>
      <c r="D38" s="171"/>
      <c r="E38" s="171"/>
      <c r="F38" s="172"/>
    </row>
    <row r="39" spans="1:6" ht="15">
      <c r="A39" s="173" t="s">
        <v>0</v>
      </c>
      <c r="B39" s="175" t="s">
        <v>380</v>
      </c>
      <c r="C39" s="175" t="s">
        <v>3</v>
      </c>
      <c r="D39" s="175" t="s">
        <v>4</v>
      </c>
      <c r="E39" s="140" t="s">
        <v>381</v>
      </c>
      <c r="F39" s="177" t="s">
        <v>382</v>
      </c>
    </row>
    <row r="40" spans="1:6" ht="15">
      <c r="A40" s="174"/>
      <c r="B40" s="176"/>
      <c r="C40" s="176"/>
      <c r="D40" s="176"/>
      <c r="E40" s="140" t="s">
        <v>383</v>
      </c>
      <c r="F40" s="178"/>
    </row>
    <row r="41" spans="1:6" ht="15">
      <c r="A41" s="141"/>
      <c r="B41" s="141" t="s">
        <v>346</v>
      </c>
      <c r="C41" s="141"/>
      <c r="D41" s="142"/>
      <c r="E41" s="143"/>
      <c r="F41" s="144"/>
    </row>
    <row r="42" spans="1:6" ht="15">
      <c r="A42" s="145">
        <v>1</v>
      </c>
      <c r="B42" s="146" t="s">
        <v>59</v>
      </c>
      <c r="C42" s="146" t="s">
        <v>60</v>
      </c>
      <c r="D42" s="146">
        <v>298</v>
      </c>
      <c r="E42" s="147">
        <v>1471.6796</v>
      </c>
      <c r="F42" s="148">
        <v>0.061525807898797434</v>
      </c>
    </row>
    <row r="43" spans="1:6" ht="15">
      <c r="A43" s="145">
        <v>2</v>
      </c>
      <c r="B43" s="146" t="s">
        <v>24</v>
      </c>
      <c r="C43" s="146" t="s">
        <v>31</v>
      </c>
      <c r="D43" s="146">
        <v>160</v>
      </c>
      <c r="E43" s="147">
        <v>798.6432618</v>
      </c>
      <c r="F43" s="148">
        <v>0.033388498356011584</v>
      </c>
    </row>
    <row r="44" spans="1:6" ht="15">
      <c r="A44" s="145">
        <v>3</v>
      </c>
      <c r="B44" s="146" t="s">
        <v>59</v>
      </c>
      <c r="C44" s="146" t="s">
        <v>104</v>
      </c>
      <c r="D44" s="146">
        <v>91</v>
      </c>
      <c r="E44" s="147">
        <v>447.33208</v>
      </c>
      <c r="F44" s="148">
        <v>0.01870139915036499</v>
      </c>
    </row>
    <row r="45" spans="1:6" ht="15">
      <c r="A45" s="145">
        <v>4</v>
      </c>
      <c r="B45" s="146" t="s">
        <v>63</v>
      </c>
      <c r="C45" s="146" t="s">
        <v>64</v>
      </c>
      <c r="D45" s="146">
        <v>67</v>
      </c>
      <c r="E45" s="147">
        <v>334.0672219</v>
      </c>
      <c r="F45" s="148">
        <v>0.013966189189484135</v>
      </c>
    </row>
    <row r="46" spans="1:6" ht="15">
      <c r="A46" s="145">
        <v>5</v>
      </c>
      <c r="B46" s="146" t="s">
        <v>67</v>
      </c>
      <c r="C46" s="146" t="s">
        <v>68</v>
      </c>
      <c r="D46" s="146">
        <v>42</v>
      </c>
      <c r="E46" s="147">
        <v>207.4800389</v>
      </c>
      <c r="F46" s="148">
        <v>0.00867401913853832</v>
      </c>
    </row>
    <row r="47" spans="1:6" ht="15">
      <c r="A47" s="145">
        <v>6</v>
      </c>
      <c r="B47" s="146" t="s">
        <v>32</v>
      </c>
      <c r="C47" s="146" t="s">
        <v>65</v>
      </c>
      <c r="D47" s="146">
        <v>37</v>
      </c>
      <c r="E47" s="147">
        <v>183.5926413</v>
      </c>
      <c r="F47" s="148">
        <v>0.007675370087522192</v>
      </c>
    </row>
    <row r="48" spans="1:6" ht="15">
      <c r="A48" s="145">
        <v>7</v>
      </c>
      <c r="B48" s="146" t="s">
        <v>26</v>
      </c>
      <c r="C48" s="146" t="s">
        <v>66</v>
      </c>
      <c r="D48" s="146">
        <v>37</v>
      </c>
      <c r="E48" s="147">
        <v>182.8887462</v>
      </c>
      <c r="F48" s="148">
        <v>0.007645942680426582</v>
      </c>
    </row>
    <row r="49" spans="1:6" ht="15">
      <c r="A49" s="145">
        <v>8</v>
      </c>
      <c r="B49" s="146" t="s">
        <v>32</v>
      </c>
      <c r="C49" s="146" t="s">
        <v>33</v>
      </c>
      <c r="D49" s="146">
        <v>11</v>
      </c>
      <c r="E49" s="147">
        <v>54.8082608</v>
      </c>
      <c r="F49" s="148">
        <v>0.0022913428474839155</v>
      </c>
    </row>
    <row r="50" spans="1:6" ht="15">
      <c r="A50" s="141"/>
      <c r="B50" s="141" t="s">
        <v>384</v>
      </c>
      <c r="C50" s="141"/>
      <c r="D50" s="142"/>
      <c r="E50" s="143"/>
      <c r="F50" s="144"/>
    </row>
    <row r="51" spans="1:6" ht="15">
      <c r="A51" s="145">
        <v>9</v>
      </c>
      <c r="B51" s="146" t="s">
        <v>9</v>
      </c>
      <c r="C51" s="146" t="s">
        <v>42</v>
      </c>
      <c r="D51" s="146">
        <v>206</v>
      </c>
      <c r="E51" s="147">
        <v>2608.0803627</v>
      </c>
      <c r="F51" s="148">
        <v>0.10903477318032141</v>
      </c>
    </row>
    <row r="52" spans="1:6" ht="15">
      <c r="A52" s="145">
        <v>10</v>
      </c>
      <c r="B52" s="146" t="s">
        <v>12</v>
      </c>
      <c r="C52" s="146" t="s">
        <v>78</v>
      </c>
      <c r="D52" s="146">
        <v>250</v>
      </c>
      <c r="E52" s="147">
        <v>2500</v>
      </c>
      <c r="F52" s="148">
        <v>0.10451630894862822</v>
      </c>
    </row>
    <row r="53" spans="1:6" ht="15">
      <c r="A53" s="141"/>
      <c r="B53" s="141" t="s">
        <v>386</v>
      </c>
      <c r="C53" s="141"/>
      <c r="D53" s="142"/>
      <c r="E53" s="143"/>
      <c r="F53" s="144"/>
    </row>
    <row r="54" spans="1:6" ht="15">
      <c r="A54" s="145">
        <v>11</v>
      </c>
      <c r="B54" s="146" t="s">
        <v>46</v>
      </c>
      <c r="C54" s="146" t="s">
        <v>47</v>
      </c>
      <c r="D54" s="146">
        <v>512000</v>
      </c>
      <c r="E54" s="147">
        <v>5120</v>
      </c>
      <c r="F54" s="148">
        <v>0.21404940072679057</v>
      </c>
    </row>
    <row r="55" spans="1:6" ht="15">
      <c r="A55" s="145">
        <v>12</v>
      </c>
      <c r="B55" s="146" t="s">
        <v>51</v>
      </c>
      <c r="C55" s="146" t="s">
        <v>79</v>
      </c>
      <c r="D55" s="146">
        <v>260</v>
      </c>
      <c r="E55" s="147">
        <v>2600</v>
      </c>
      <c r="F55" s="148">
        <v>0.10869696130657334</v>
      </c>
    </row>
    <row r="56" spans="1:6" ht="15">
      <c r="A56" s="145">
        <v>13</v>
      </c>
      <c r="B56" s="146" t="s">
        <v>56</v>
      </c>
      <c r="C56" s="146" t="s">
        <v>58</v>
      </c>
      <c r="D56" s="146">
        <v>221787</v>
      </c>
      <c r="E56" s="147">
        <v>2217.87</v>
      </c>
      <c r="F56" s="148">
        <v>0.09272143445115762</v>
      </c>
    </row>
    <row r="57" spans="1:6" ht="15">
      <c r="A57" s="145">
        <v>14</v>
      </c>
      <c r="B57" s="146" t="s">
        <v>48</v>
      </c>
      <c r="C57" s="146" t="s">
        <v>50</v>
      </c>
      <c r="D57" s="146">
        <v>120</v>
      </c>
      <c r="E57" s="147">
        <v>1200</v>
      </c>
      <c r="F57" s="148">
        <v>0.05016782829534154</v>
      </c>
    </row>
    <row r="58" spans="1:6" ht="15">
      <c r="A58" s="145">
        <v>15</v>
      </c>
      <c r="B58" s="146" t="s">
        <v>51</v>
      </c>
      <c r="C58" s="146" t="s">
        <v>80</v>
      </c>
      <c r="D58" s="146">
        <v>84</v>
      </c>
      <c r="E58" s="147">
        <v>838.90554</v>
      </c>
      <c r="F58" s="148">
        <v>0.035071724238942316</v>
      </c>
    </row>
    <row r="59" spans="1:6" ht="15">
      <c r="A59" s="145">
        <v>16</v>
      </c>
      <c r="B59" s="146" t="s">
        <v>73</v>
      </c>
      <c r="C59" s="146" t="s">
        <v>75</v>
      </c>
      <c r="D59" s="146">
        <v>1300</v>
      </c>
      <c r="E59" s="147">
        <v>585</v>
      </c>
      <c r="F59" s="148">
        <v>0.024456816293979</v>
      </c>
    </row>
    <row r="60" spans="1:6" ht="15">
      <c r="A60" s="145">
        <v>17</v>
      </c>
      <c r="B60" s="146" t="s">
        <v>48</v>
      </c>
      <c r="C60" s="146" t="s">
        <v>55</v>
      </c>
      <c r="D60" s="146">
        <v>56</v>
      </c>
      <c r="E60" s="147">
        <v>560</v>
      </c>
      <c r="F60" s="148">
        <v>0.02341165320449272</v>
      </c>
    </row>
    <row r="61" spans="1:6" ht="15">
      <c r="A61" s="145">
        <v>18</v>
      </c>
      <c r="B61" s="146" t="s">
        <v>44</v>
      </c>
      <c r="C61" s="146" t="s">
        <v>81</v>
      </c>
      <c r="D61" s="146">
        <v>20</v>
      </c>
      <c r="E61" s="147">
        <v>200</v>
      </c>
      <c r="F61" s="148">
        <v>0.008361304715890257</v>
      </c>
    </row>
    <row r="62" spans="1:6" ht="15">
      <c r="A62" s="145">
        <v>19</v>
      </c>
      <c r="B62" s="146" t="s">
        <v>48</v>
      </c>
      <c r="C62" s="146" t="s">
        <v>54</v>
      </c>
      <c r="D62" s="146">
        <v>16</v>
      </c>
      <c r="E62" s="147">
        <v>160</v>
      </c>
      <c r="F62" s="148">
        <v>0.006689043772712205</v>
      </c>
    </row>
    <row r="63" spans="1:6" ht="15">
      <c r="A63" s="145">
        <v>20</v>
      </c>
      <c r="B63" s="146" t="s">
        <v>71</v>
      </c>
      <c r="C63" s="146" t="s">
        <v>72</v>
      </c>
      <c r="D63" s="146">
        <v>12</v>
      </c>
      <c r="E63" s="147">
        <v>120</v>
      </c>
      <c r="F63" s="148">
        <v>0.005016782829534154</v>
      </c>
    </row>
    <row r="64" spans="1:6" ht="15">
      <c r="A64" s="149"/>
      <c r="B64" s="150" t="s">
        <v>34</v>
      </c>
      <c r="C64" s="150"/>
      <c r="D64" s="150"/>
      <c r="E64" s="151">
        <v>22390.348</v>
      </c>
      <c r="F64" s="152">
        <v>0.9361</v>
      </c>
    </row>
    <row r="65" spans="1:6" ht="15">
      <c r="A65" s="141"/>
      <c r="B65" s="141" t="s">
        <v>385</v>
      </c>
      <c r="C65" s="153"/>
      <c r="D65" s="142"/>
      <c r="E65" s="143">
        <v>1529.3641568999992</v>
      </c>
      <c r="F65" s="144">
        <v>0.0639</v>
      </c>
    </row>
    <row r="66" spans="1:6" ht="15">
      <c r="A66" s="149"/>
      <c r="B66" s="150" t="s">
        <v>34</v>
      </c>
      <c r="C66" s="150"/>
      <c r="D66" s="150"/>
      <c r="E66" s="151">
        <v>23919.7119105</v>
      </c>
      <c r="F66" s="154">
        <v>1</v>
      </c>
    </row>
    <row r="67" spans="1:6" ht="15">
      <c r="A67" s="141"/>
      <c r="B67" s="155" t="s">
        <v>389</v>
      </c>
      <c r="C67" s="141"/>
      <c r="D67" s="142"/>
      <c r="E67" s="141"/>
      <c r="F67" s="156">
        <v>675000000</v>
      </c>
    </row>
    <row r="68" spans="1:6" ht="15">
      <c r="A68" s="79"/>
      <c r="B68" s="79"/>
      <c r="C68" s="79"/>
      <c r="D68" s="79"/>
      <c r="E68" s="79"/>
      <c r="F68" s="79"/>
    </row>
    <row r="69" spans="1:6" ht="15">
      <c r="A69" s="170" t="s">
        <v>300</v>
      </c>
      <c r="B69" s="171"/>
      <c r="C69" s="171"/>
      <c r="D69" s="171"/>
      <c r="E69" s="171"/>
      <c r="F69" s="172"/>
    </row>
    <row r="70" spans="1:6" ht="15">
      <c r="A70" s="173" t="s">
        <v>0</v>
      </c>
      <c r="B70" s="175" t="s">
        <v>380</v>
      </c>
      <c r="C70" s="175" t="s">
        <v>3</v>
      </c>
      <c r="D70" s="175" t="s">
        <v>4</v>
      </c>
      <c r="E70" s="140" t="s">
        <v>381</v>
      </c>
      <c r="F70" s="177" t="s">
        <v>382</v>
      </c>
    </row>
    <row r="71" spans="1:6" ht="15">
      <c r="A71" s="174"/>
      <c r="B71" s="176"/>
      <c r="C71" s="176"/>
      <c r="D71" s="176"/>
      <c r="E71" s="140" t="s">
        <v>383</v>
      </c>
      <c r="F71" s="178"/>
    </row>
    <row r="72" spans="1:6" ht="15">
      <c r="A72" s="141"/>
      <c r="B72" s="141" t="s">
        <v>346</v>
      </c>
      <c r="C72" s="141"/>
      <c r="D72" s="142"/>
      <c r="E72" s="143"/>
      <c r="F72" s="144"/>
    </row>
    <row r="73" spans="1:6" ht="15">
      <c r="A73" s="145">
        <v>1</v>
      </c>
      <c r="B73" s="146" t="s">
        <v>61</v>
      </c>
      <c r="C73" s="146" t="s">
        <v>62</v>
      </c>
      <c r="D73" s="146">
        <v>500</v>
      </c>
      <c r="E73" s="147">
        <v>2469.000625</v>
      </c>
      <c r="F73" s="148">
        <v>0.12209761053348274</v>
      </c>
    </row>
    <row r="74" spans="1:6" ht="15">
      <c r="A74" s="145">
        <v>2</v>
      </c>
      <c r="B74" s="146" t="s">
        <v>63</v>
      </c>
      <c r="C74" s="146" t="s">
        <v>64</v>
      </c>
      <c r="D74" s="146">
        <v>154</v>
      </c>
      <c r="E74" s="147">
        <v>767.8560025</v>
      </c>
      <c r="F74" s="148">
        <v>0.037972199030545786</v>
      </c>
    </row>
    <row r="75" spans="1:6" ht="15">
      <c r="A75" s="145">
        <v>3</v>
      </c>
      <c r="B75" s="146" t="s">
        <v>59</v>
      </c>
      <c r="C75" s="146" t="s">
        <v>104</v>
      </c>
      <c r="D75" s="146">
        <v>142</v>
      </c>
      <c r="E75" s="147">
        <v>698.0346743</v>
      </c>
      <c r="F75" s="148">
        <v>0.034519377977698114</v>
      </c>
    </row>
    <row r="76" spans="1:6" ht="15">
      <c r="A76" s="145">
        <v>4</v>
      </c>
      <c r="B76" s="146" t="s">
        <v>32</v>
      </c>
      <c r="C76" s="146" t="s">
        <v>65</v>
      </c>
      <c r="D76" s="146">
        <v>74</v>
      </c>
      <c r="E76" s="147">
        <v>367.1852825</v>
      </c>
      <c r="F76" s="148">
        <v>0.018158134575730144</v>
      </c>
    </row>
    <row r="77" spans="1:6" ht="15">
      <c r="A77" s="145">
        <v>5</v>
      </c>
      <c r="B77" s="146" t="s">
        <v>26</v>
      </c>
      <c r="C77" s="146" t="s">
        <v>66</v>
      </c>
      <c r="D77" s="146">
        <v>74</v>
      </c>
      <c r="E77" s="147">
        <v>365.7774923</v>
      </c>
      <c r="F77" s="148">
        <v>0.018088516197422744</v>
      </c>
    </row>
    <row r="78" spans="1:6" ht="15">
      <c r="A78" s="145">
        <v>6</v>
      </c>
      <c r="B78" s="146" t="s">
        <v>67</v>
      </c>
      <c r="C78" s="146" t="s">
        <v>68</v>
      </c>
      <c r="D78" s="146">
        <v>71</v>
      </c>
      <c r="E78" s="147">
        <v>350.7400657</v>
      </c>
      <c r="F78" s="148">
        <v>0.0173448817739067</v>
      </c>
    </row>
    <row r="79" spans="1:6" ht="15">
      <c r="A79" s="145">
        <v>7</v>
      </c>
      <c r="B79" s="146" t="s">
        <v>32</v>
      </c>
      <c r="C79" s="146" t="s">
        <v>33</v>
      </c>
      <c r="D79" s="146">
        <v>21</v>
      </c>
      <c r="E79" s="147">
        <v>104.6339525</v>
      </c>
      <c r="F79" s="148">
        <v>0.0051743832915894595</v>
      </c>
    </row>
    <row r="80" spans="1:6" ht="15">
      <c r="A80" s="141"/>
      <c r="B80" s="141" t="s">
        <v>384</v>
      </c>
      <c r="C80" s="141"/>
      <c r="D80" s="142"/>
      <c r="E80" s="143"/>
      <c r="F80" s="144"/>
    </row>
    <row r="81" spans="1:6" ht="15">
      <c r="A81" s="145">
        <v>8</v>
      </c>
      <c r="B81" s="146" t="s">
        <v>9</v>
      </c>
      <c r="C81" s="146" t="s">
        <v>42</v>
      </c>
      <c r="D81" s="146">
        <v>5</v>
      </c>
      <c r="E81" s="147">
        <v>63.3029214</v>
      </c>
      <c r="F81" s="148">
        <v>0.0031304712378227404</v>
      </c>
    </row>
    <row r="82" spans="1:6" ht="15">
      <c r="A82" s="141"/>
      <c r="B82" s="141" t="s">
        <v>386</v>
      </c>
      <c r="C82" s="141"/>
      <c r="D82" s="142"/>
      <c r="E82" s="143"/>
      <c r="F82" s="144"/>
    </row>
    <row r="83" spans="1:6" ht="15">
      <c r="A83" s="145">
        <v>9</v>
      </c>
      <c r="B83" s="146" t="s">
        <v>48</v>
      </c>
      <c r="C83" s="146" t="s">
        <v>50</v>
      </c>
      <c r="D83" s="146">
        <v>558</v>
      </c>
      <c r="E83" s="147">
        <v>5580</v>
      </c>
      <c r="F83" s="148">
        <v>0.2759434970887598</v>
      </c>
    </row>
    <row r="84" spans="1:6" ht="15">
      <c r="A84" s="145">
        <v>10</v>
      </c>
      <c r="B84" s="146" t="s">
        <v>46</v>
      </c>
      <c r="C84" s="146" t="s">
        <v>47</v>
      </c>
      <c r="D84" s="146">
        <v>395000</v>
      </c>
      <c r="E84" s="147">
        <v>3950</v>
      </c>
      <c r="F84" s="148">
        <v>0.1953363465054841</v>
      </c>
    </row>
    <row r="85" spans="1:6" ht="15">
      <c r="A85" s="145">
        <v>11</v>
      </c>
      <c r="B85" s="146" t="s">
        <v>44</v>
      </c>
      <c r="C85" s="146" t="s">
        <v>82</v>
      </c>
      <c r="D85" s="146">
        <v>280</v>
      </c>
      <c r="E85" s="147">
        <v>2800</v>
      </c>
      <c r="F85" s="148">
        <v>0.13846627094059633</v>
      </c>
    </row>
    <row r="86" spans="1:6" ht="15">
      <c r="A86" s="145">
        <v>12</v>
      </c>
      <c r="B86" s="146" t="s">
        <v>51</v>
      </c>
      <c r="C86" s="146" t="s">
        <v>79</v>
      </c>
      <c r="D86" s="146">
        <v>105</v>
      </c>
      <c r="E86" s="147">
        <v>1050</v>
      </c>
      <c r="F86" s="148">
        <v>0.05192485160272362</v>
      </c>
    </row>
    <row r="87" spans="1:6" ht="15">
      <c r="A87" s="145">
        <v>13</v>
      </c>
      <c r="B87" s="146" t="s">
        <v>48</v>
      </c>
      <c r="C87" s="146" t="s">
        <v>54</v>
      </c>
      <c r="D87" s="146">
        <v>8</v>
      </c>
      <c r="E87" s="147">
        <v>80</v>
      </c>
      <c r="F87" s="148">
        <v>0.003956179169731323</v>
      </c>
    </row>
    <row r="88" spans="1:6" ht="15">
      <c r="A88" s="145">
        <v>14</v>
      </c>
      <c r="B88" s="146" t="s">
        <v>56</v>
      </c>
      <c r="C88" s="146" t="s">
        <v>58</v>
      </c>
      <c r="D88" s="146">
        <v>1562</v>
      </c>
      <c r="E88" s="147">
        <v>15.62</v>
      </c>
      <c r="F88" s="148">
        <v>0.0007724439828900409</v>
      </c>
    </row>
    <row r="89" spans="1:6" ht="15">
      <c r="A89" s="149"/>
      <c r="B89" s="150" t="s">
        <v>34</v>
      </c>
      <c r="C89" s="150"/>
      <c r="D89" s="150"/>
      <c r="E89" s="151">
        <v>18662.151</v>
      </c>
      <c r="F89" s="152">
        <v>0.9229</v>
      </c>
    </row>
    <row r="90" spans="1:6" ht="15">
      <c r="A90" s="141"/>
      <c r="B90" s="141" t="s">
        <v>385</v>
      </c>
      <c r="C90" s="153"/>
      <c r="D90" s="142"/>
      <c r="E90" s="143">
        <v>1559.380054000002</v>
      </c>
      <c r="F90" s="144">
        <v>0.0771</v>
      </c>
    </row>
    <row r="91" spans="1:6" ht="15">
      <c r="A91" s="149"/>
      <c r="B91" s="150" t="s">
        <v>34</v>
      </c>
      <c r="C91" s="150"/>
      <c r="D91" s="150"/>
      <c r="E91" s="151">
        <v>20221.5310702</v>
      </c>
      <c r="F91" s="154">
        <v>1</v>
      </c>
    </row>
    <row r="92" spans="1:6" ht="15">
      <c r="A92" s="141"/>
      <c r="B92" s="155" t="s">
        <v>390</v>
      </c>
      <c r="C92" s="141"/>
      <c r="D92" s="142"/>
      <c r="E92" s="141"/>
      <c r="F92" s="156">
        <v>543750000</v>
      </c>
    </row>
    <row r="93" spans="1:6" ht="15">
      <c r="A93" s="79"/>
      <c r="B93" s="79"/>
      <c r="C93" s="79"/>
      <c r="D93" s="79"/>
      <c r="E93" s="79"/>
      <c r="F93" s="79"/>
    </row>
  </sheetData>
  <sheetProtection/>
  <mergeCells count="20">
    <mergeCell ref="A5:F5"/>
    <mergeCell ref="A7:F7"/>
    <mergeCell ref="A9:F9"/>
    <mergeCell ref="A10:A11"/>
    <mergeCell ref="B10:B11"/>
    <mergeCell ref="C10:C11"/>
    <mergeCell ref="D10:D11"/>
    <mergeCell ref="F10:F11"/>
    <mergeCell ref="A38:F38"/>
    <mergeCell ref="A39:A40"/>
    <mergeCell ref="B39:B40"/>
    <mergeCell ref="C39:C40"/>
    <mergeCell ref="D39:D40"/>
    <mergeCell ref="F39:F40"/>
    <mergeCell ref="A69:F69"/>
    <mergeCell ref="A70:A71"/>
    <mergeCell ref="B70:B71"/>
    <mergeCell ref="C70:C71"/>
    <mergeCell ref="D70:D71"/>
    <mergeCell ref="F70:F71"/>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A2"/>
    </sheetView>
  </sheetViews>
  <sheetFormatPr defaultColWidth="9.140625" defaultRowHeight="15"/>
  <cols>
    <col min="1" max="1" width="34.00390625" style="161" customWidth="1"/>
    <col min="2" max="2" width="9.140625" style="161" customWidth="1"/>
    <col min="3" max="3" width="11.421875" style="161" customWidth="1"/>
    <col min="4" max="4" width="9.140625" style="161" customWidth="1"/>
    <col min="5" max="5" width="11.421875" style="161" customWidth="1"/>
    <col min="6" max="6" width="9.140625" style="161" customWidth="1"/>
    <col min="7" max="7" width="11.57421875" style="161" customWidth="1"/>
    <col min="8" max="8" width="9.140625" style="161" customWidth="1"/>
    <col min="9" max="9" width="12.7109375" style="161" customWidth="1"/>
  </cols>
  <sheetData>
    <row r="1" spans="1:9" ht="15">
      <c r="A1" s="184" t="s">
        <v>271</v>
      </c>
      <c r="B1" s="184" t="s">
        <v>391</v>
      </c>
      <c r="C1" s="184"/>
      <c r="D1" s="184" t="s">
        <v>392</v>
      </c>
      <c r="E1" s="184"/>
      <c r="F1" s="184" t="s">
        <v>393</v>
      </c>
      <c r="G1" s="184"/>
      <c r="H1" s="184" t="s">
        <v>394</v>
      </c>
      <c r="I1" s="184"/>
    </row>
    <row r="2" spans="1:9" ht="25.5">
      <c r="A2" s="184"/>
      <c r="B2" s="157" t="s">
        <v>395</v>
      </c>
      <c r="C2" s="157" t="s">
        <v>396</v>
      </c>
      <c r="D2" s="157" t="s">
        <v>395</v>
      </c>
      <c r="E2" s="157" t="s">
        <v>396</v>
      </c>
      <c r="F2" s="157" t="s">
        <v>395</v>
      </c>
      <c r="G2" s="157" t="s">
        <v>396</v>
      </c>
      <c r="H2" s="157" t="s">
        <v>395</v>
      </c>
      <c r="I2" s="157" t="s">
        <v>396</v>
      </c>
    </row>
    <row r="3" spans="1:9" ht="15.75">
      <c r="A3" s="158" t="s">
        <v>397</v>
      </c>
      <c r="B3" s="159">
        <v>-0.14726613201200964</v>
      </c>
      <c r="C3" s="159">
        <v>0.07692523300647736</v>
      </c>
      <c r="D3" s="159">
        <v>-0.019234201312065127</v>
      </c>
      <c r="E3" s="159">
        <v>0.08980400264263154</v>
      </c>
      <c r="F3" s="159">
        <v>0.03068488538265228</v>
      </c>
      <c r="G3" s="159">
        <v>0.08611330091953277</v>
      </c>
      <c r="H3" s="159">
        <v>0.0541095644235611</v>
      </c>
      <c r="I3" s="159">
        <v>0.09513401687145231</v>
      </c>
    </row>
    <row r="4" spans="1:9" ht="15.75">
      <c r="A4" s="158" t="s">
        <v>398</v>
      </c>
      <c r="B4" s="159">
        <v>-0.14232686422765253</v>
      </c>
      <c r="C4" s="159">
        <v>0.07692523300647736</v>
      </c>
      <c r="D4" s="159">
        <v>-0.015475907921791078</v>
      </c>
      <c r="E4" s="159">
        <v>0.08980400264263154</v>
      </c>
      <c r="F4" s="159">
        <v>0.03484440743923187</v>
      </c>
      <c r="G4" s="159">
        <v>0.08611330091953277</v>
      </c>
      <c r="H4" s="159">
        <v>0.056546834111213695</v>
      </c>
      <c r="I4" s="159">
        <v>0.09513401687145231</v>
      </c>
    </row>
    <row r="5" spans="1:9" ht="15.75">
      <c r="A5" s="158" t="s">
        <v>399</v>
      </c>
      <c r="B5" s="159">
        <v>-0.19960422739386563</v>
      </c>
      <c r="C5" s="159">
        <v>0.07692523300647736</v>
      </c>
      <c r="D5" s="159">
        <v>-0.057360211014747614</v>
      </c>
      <c r="E5" s="159">
        <v>0.08980400264263154</v>
      </c>
      <c r="F5" s="160">
        <v>0</v>
      </c>
      <c r="G5" s="160">
        <v>0</v>
      </c>
      <c r="H5" s="159">
        <v>0.010608568787574768</v>
      </c>
      <c r="I5" s="159">
        <v>0.08576132357120514</v>
      </c>
    </row>
    <row r="6" spans="1:9" ht="15.75">
      <c r="A6" s="158" t="s">
        <v>400</v>
      </c>
      <c r="B6" s="159">
        <v>0.00577864944934845</v>
      </c>
      <c r="C6" s="159">
        <v>0.07692523300647736</v>
      </c>
      <c r="D6" s="159">
        <v>0.053034105896949776</v>
      </c>
      <c r="E6" s="159">
        <v>0.08980400264263154</v>
      </c>
      <c r="F6" s="160">
        <v>0</v>
      </c>
      <c r="G6" s="160">
        <v>0</v>
      </c>
      <c r="H6" s="159">
        <v>0.07782589495182039</v>
      </c>
      <c r="I6" s="159">
        <v>0.08576132357120514</v>
      </c>
    </row>
    <row r="7" spans="1:9" ht="15.75">
      <c r="A7" s="158" t="s">
        <v>401</v>
      </c>
      <c r="B7" s="159">
        <v>0.028520563244819646</v>
      </c>
      <c r="C7" s="159">
        <v>0.07692523300647736</v>
      </c>
      <c r="D7" s="159">
        <v>0.07630930244922639</v>
      </c>
      <c r="E7" s="159">
        <v>0.08980400264263154</v>
      </c>
      <c r="F7" s="160">
        <v>0</v>
      </c>
      <c r="G7" s="160">
        <v>0</v>
      </c>
      <c r="H7" s="159">
        <v>0.08718306124210358</v>
      </c>
      <c r="I7" s="159">
        <v>0.08576132357120514</v>
      </c>
    </row>
    <row r="8" spans="1:9" ht="15.75">
      <c r="A8" s="158" t="s">
        <v>402</v>
      </c>
      <c r="B8" s="159">
        <v>-0.020071092247962958</v>
      </c>
      <c r="C8" s="159">
        <v>0.07692523300647736</v>
      </c>
      <c r="D8" s="160">
        <v>0</v>
      </c>
      <c r="E8" s="160">
        <v>0</v>
      </c>
      <c r="F8" s="160">
        <v>0</v>
      </c>
      <c r="G8" s="160">
        <v>0</v>
      </c>
      <c r="H8" s="159">
        <v>0.050336250662803644</v>
      </c>
      <c r="I8" s="159">
        <v>0.0924294024705887</v>
      </c>
    </row>
    <row r="9" spans="1:9" ht="15.75">
      <c r="A9" s="158" t="s">
        <v>403</v>
      </c>
      <c r="B9" s="159">
        <v>0.061941394209861764</v>
      </c>
      <c r="C9" s="159">
        <v>0.07692523300647736</v>
      </c>
      <c r="D9" s="160">
        <v>0</v>
      </c>
      <c r="E9" s="160">
        <v>0</v>
      </c>
      <c r="F9" s="160">
        <v>0</v>
      </c>
      <c r="G9" s="160">
        <v>0</v>
      </c>
      <c r="H9" s="159">
        <v>0.08070305883884432</v>
      </c>
      <c r="I9" s="159">
        <v>0.09497560560703276</v>
      </c>
    </row>
    <row r="10" spans="1:7" ht="15">
      <c r="A10" s="185" t="s">
        <v>404</v>
      </c>
      <c r="B10" s="185"/>
      <c r="C10" s="185"/>
      <c r="D10" s="185"/>
      <c r="E10" s="185"/>
      <c r="F10" s="185"/>
      <c r="G10" s="185"/>
    </row>
    <row r="11" spans="1:9" ht="15">
      <c r="A11" s="181" t="s">
        <v>405</v>
      </c>
      <c r="B11" s="181"/>
      <c r="C11" s="181"/>
      <c r="D11" s="181"/>
      <c r="E11" s="181"/>
      <c r="F11" s="181"/>
      <c r="G11" s="181"/>
      <c r="H11" s="181"/>
      <c r="I11" s="181"/>
    </row>
    <row r="12" ht="15.75">
      <c r="A12" s="162" t="s">
        <v>406</v>
      </c>
    </row>
    <row r="13" spans="1:3" ht="15">
      <c r="A13" s="163" t="s">
        <v>407</v>
      </c>
      <c r="B13" s="164"/>
      <c r="C13" s="164"/>
    </row>
    <row r="14" spans="1:3" ht="15">
      <c r="A14" s="163" t="s">
        <v>408</v>
      </c>
      <c r="B14" s="164"/>
      <c r="C14" s="164"/>
    </row>
    <row r="15" spans="1:9" ht="15">
      <c r="A15" s="182" t="s">
        <v>409</v>
      </c>
      <c r="B15" s="182"/>
      <c r="C15" s="182"/>
      <c r="D15" s="182"/>
      <c r="E15" s="182"/>
      <c r="F15" s="182"/>
      <c r="G15" s="182"/>
      <c r="H15" s="182"/>
      <c r="I15" s="182"/>
    </row>
    <row r="17" spans="1:10" ht="15">
      <c r="A17" s="183" t="s">
        <v>410</v>
      </c>
      <c r="B17" s="183"/>
      <c r="C17" s="183"/>
      <c r="D17" s="183"/>
      <c r="E17" s="183"/>
      <c r="F17" s="183"/>
      <c r="G17" s="183"/>
      <c r="H17" s="183"/>
      <c r="I17" s="183"/>
      <c r="J17" s="183"/>
    </row>
    <row r="18" spans="1:10" ht="15">
      <c r="A18" s="183"/>
      <c r="B18" s="183"/>
      <c r="C18" s="183"/>
      <c r="D18" s="183"/>
      <c r="E18" s="183"/>
      <c r="F18" s="183"/>
      <c r="G18" s="183"/>
      <c r="H18" s="183"/>
      <c r="I18" s="183"/>
      <c r="J18" s="183"/>
    </row>
    <row r="19" spans="1:10" ht="15">
      <c r="A19" s="183"/>
      <c r="B19" s="183"/>
      <c r="C19" s="183"/>
      <c r="D19" s="183"/>
      <c r="E19" s="183"/>
      <c r="F19" s="183"/>
      <c r="G19" s="183"/>
      <c r="H19" s="183"/>
      <c r="I19" s="183"/>
      <c r="J19" s="183"/>
    </row>
  </sheetData>
  <sheetProtection/>
  <mergeCells count="9">
    <mergeCell ref="A11:I11"/>
    <mergeCell ref="A15:I15"/>
    <mergeCell ref="A17:J19"/>
    <mergeCell ref="A1:A2"/>
    <mergeCell ref="B1:C1"/>
    <mergeCell ref="D1:E1"/>
    <mergeCell ref="F1:G1"/>
    <mergeCell ref="H1:I1"/>
    <mergeCell ref="A10:G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8"/>
  <sheetViews>
    <sheetView zoomScalePageLayoutView="0" workbookViewId="0" topLeftCell="A1">
      <selection activeCell="G12" sqref="G12"/>
    </sheetView>
  </sheetViews>
  <sheetFormatPr defaultColWidth="9.140625" defaultRowHeight="15"/>
  <cols>
    <col min="1" max="1" width="39.140625" style="0" bestFit="1" customWidth="1"/>
  </cols>
  <sheetData>
    <row r="1" spans="1:2" ht="15">
      <c r="A1" t="s">
        <v>271</v>
      </c>
      <c r="B1" s="165" t="s">
        <v>372</v>
      </c>
    </row>
    <row r="2" spans="1:2" ht="15">
      <c r="A2" t="s">
        <v>292</v>
      </c>
      <c r="B2">
        <v>1.17</v>
      </c>
    </row>
    <row r="3" spans="1:2" ht="15">
      <c r="A3" t="s">
        <v>297</v>
      </c>
      <c r="B3">
        <v>1.17</v>
      </c>
    </row>
    <row r="4" spans="1:2" ht="15">
      <c r="A4" t="s">
        <v>298</v>
      </c>
      <c r="B4">
        <v>1.17</v>
      </c>
    </row>
    <row r="5" spans="1:2" ht="15">
      <c r="A5" t="s">
        <v>299</v>
      </c>
      <c r="B5">
        <v>1.17</v>
      </c>
    </row>
    <row r="6" spans="1:2" ht="15">
      <c r="A6" t="s">
        <v>300</v>
      </c>
      <c r="B6">
        <v>1.17</v>
      </c>
    </row>
    <row r="7" spans="1:2" ht="15">
      <c r="A7" t="s">
        <v>301</v>
      </c>
      <c r="B7">
        <v>1.17</v>
      </c>
    </row>
    <row r="8" spans="1:2" ht="15">
      <c r="A8" t="s">
        <v>302</v>
      </c>
      <c r="B8">
        <v>1.17</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79" customWidth="1"/>
    <col min="2" max="2" width="47.57421875" style="79" customWidth="1"/>
    <col min="3" max="3" width="2.140625" style="79" bestFit="1" customWidth="1"/>
    <col min="4" max="5" width="4.140625" style="79" bestFit="1" customWidth="1"/>
    <col min="6" max="8" width="2.140625" style="79" bestFit="1" customWidth="1"/>
    <col min="9" max="9" width="4.140625" style="79" bestFit="1" customWidth="1"/>
    <col min="10" max="10" width="5.28125" style="79" customWidth="1"/>
    <col min="11" max="19" width="2.140625" style="79" bestFit="1" customWidth="1"/>
    <col min="20" max="20" width="5.00390625" style="79" customWidth="1"/>
    <col min="21" max="24" width="2.140625" style="79" bestFit="1" customWidth="1"/>
    <col min="25" max="25" width="5.140625" style="79" customWidth="1"/>
    <col min="26" max="29" width="2.140625" style="79" bestFit="1" customWidth="1"/>
    <col min="30" max="30" width="3.140625" style="79" bestFit="1" customWidth="1"/>
    <col min="31" max="39" width="2.140625" style="79" bestFit="1" customWidth="1"/>
    <col min="40" max="40" width="3.140625" style="79" customWidth="1"/>
    <col min="41" max="62" width="2.140625" style="79" bestFit="1" customWidth="1"/>
    <col min="63" max="63" width="9.7109375" style="79" customWidth="1"/>
    <col min="64" max="16384" width="9.140625" style="79" customWidth="1"/>
  </cols>
  <sheetData>
    <row r="1" spans="1:82" s="65" customFormat="1" ht="17.25" thickBot="1">
      <c r="A1" s="203" t="s">
        <v>122</v>
      </c>
      <c r="B1" s="205" t="s">
        <v>123</v>
      </c>
      <c r="C1" s="207" t="s">
        <v>124</v>
      </c>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9"/>
      <c r="BL1" s="64"/>
      <c r="BM1" s="64"/>
      <c r="BN1" s="64"/>
      <c r="BO1" s="64"/>
      <c r="BP1" s="64"/>
      <c r="BQ1" s="64"/>
      <c r="BR1" s="64"/>
      <c r="BS1" s="64"/>
      <c r="BT1" s="64"/>
      <c r="BU1" s="64"/>
      <c r="BV1" s="64"/>
      <c r="BW1" s="64"/>
      <c r="BX1" s="64"/>
      <c r="BY1" s="64"/>
      <c r="BZ1" s="64"/>
      <c r="CA1" s="64"/>
      <c r="CB1" s="64"/>
      <c r="CC1" s="64"/>
      <c r="CD1" s="64"/>
    </row>
    <row r="2" spans="1:82" s="67" customFormat="1" ht="18.75" thickBot="1">
      <c r="A2" s="204"/>
      <c r="B2" s="206"/>
      <c r="C2" s="210" t="s">
        <v>125</v>
      </c>
      <c r="D2" s="211"/>
      <c r="E2" s="211"/>
      <c r="F2" s="211"/>
      <c r="G2" s="211"/>
      <c r="H2" s="211"/>
      <c r="I2" s="211"/>
      <c r="J2" s="211"/>
      <c r="K2" s="211"/>
      <c r="L2" s="211"/>
      <c r="M2" s="211"/>
      <c r="N2" s="211"/>
      <c r="O2" s="211"/>
      <c r="P2" s="211"/>
      <c r="Q2" s="211"/>
      <c r="R2" s="211"/>
      <c r="S2" s="211"/>
      <c r="T2" s="211"/>
      <c r="U2" s="211"/>
      <c r="V2" s="212"/>
      <c r="W2" s="210" t="s">
        <v>126</v>
      </c>
      <c r="X2" s="211"/>
      <c r="Y2" s="211"/>
      <c r="Z2" s="211"/>
      <c r="AA2" s="211"/>
      <c r="AB2" s="211"/>
      <c r="AC2" s="211"/>
      <c r="AD2" s="211"/>
      <c r="AE2" s="211"/>
      <c r="AF2" s="211"/>
      <c r="AG2" s="211"/>
      <c r="AH2" s="211"/>
      <c r="AI2" s="211"/>
      <c r="AJ2" s="211"/>
      <c r="AK2" s="211"/>
      <c r="AL2" s="211"/>
      <c r="AM2" s="211"/>
      <c r="AN2" s="211"/>
      <c r="AO2" s="211"/>
      <c r="AP2" s="212"/>
      <c r="AQ2" s="210" t="s">
        <v>127</v>
      </c>
      <c r="AR2" s="211"/>
      <c r="AS2" s="211"/>
      <c r="AT2" s="211"/>
      <c r="AU2" s="211"/>
      <c r="AV2" s="211"/>
      <c r="AW2" s="211"/>
      <c r="AX2" s="211"/>
      <c r="AY2" s="211"/>
      <c r="AZ2" s="211"/>
      <c r="BA2" s="211"/>
      <c r="BB2" s="211"/>
      <c r="BC2" s="211"/>
      <c r="BD2" s="211"/>
      <c r="BE2" s="211"/>
      <c r="BF2" s="211"/>
      <c r="BG2" s="211"/>
      <c r="BH2" s="211"/>
      <c r="BI2" s="211"/>
      <c r="BJ2" s="212"/>
      <c r="BK2" s="213" t="s">
        <v>128</v>
      </c>
      <c r="BL2" s="66"/>
      <c r="BM2" s="66"/>
      <c r="BN2" s="66"/>
      <c r="BO2" s="66"/>
      <c r="BP2" s="66"/>
      <c r="BQ2" s="66"/>
      <c r="BR2" s="66"/>
      <c r="BS2" s="66"/>
      <c r="BT2" s="66"/>
      <c r="BU2" s="66"/>
      <c r="BV2" s="66"/>
      <c r="BW2" s="66"/>
      <c r="BX2" s="66"/>
      <c r="BY2" s="66"/>
      <c r="BZ2" s="66"/>
      <c r="CA2" s="66"/>
      <c r="CB2" s="66"/>
      <c r="CC2" s="66"/>
      <c r="CD2" s="66"/>
    </row>
    <row r="3" spans="1:82" s="69" customFormat="1" ht="18.75" thickBot="1">
      <c r="A3" s="204"/>
      <c r="B3" s="206"/>
      <c r="C3" s="200" t="s">
        <v>129</v>
      </c>
      <c r="D3" s="201"/>
      <c r="E3" s="201"/>
      <c r="F3" s="201"/>
      <c r="G3" s="201"/>
      <c r="H3" s="201"/>
      <c r="I3" s="201"/>
      <c r="J3" s="201"/>
      <c r="K3" s="201"/>
      <c r="L3" s="202"/>
      <c r="M3" s="200" t="s">
        <v>130</v>
      </c>
      <c r="N3" s="201"/>
      <c r="O3" s="201"/>
      <c r="P3" s="201"/>
      <c r="Q3" s="201"/>
      <c r="R3" s="201"/>
      <c r="S3" s="201"/>
      <c r="T3" s="201"/>
      <c r="U3" s="201"/>
      <c r="V3" s="202"/>
      <c r="W3" s="200" t="s">
        <v>129</v>
      </c>
      <c r="X3" s="201"/>
      <c r="Y3" s="201"/>
      <c r="Z3" s="201"/>
      <c r="AA3" s="201"/>
      <c r="AB3" s="201"/>
      <c r="AC3" s="201"/>
      <c r="AD3" s="201"/>
      <c r="AE3" s="201"/>
      <c r="AF3" s="202"/>
      <c r="AG3" s="200" t="s">
        <v>130</v>
      </c>
      <c r="AH3" s="201"/>
      <c r="AI3" s="201"/>
      <c r="AJ3" s="201"/>
      <c r="AK3" s="201"/>
      <c r="AL3" s="201"/>
      <c r="AM3" s="201"/>
      <c r="AN3" s="201"/>
      <c r="AO3" s="201"/>
      <c r="AP3" s="202"/>
      <c r="AQ3" s="200" t="s">
        <v>129</v>
      </c>
      <c r="AR3" s="201"/>
      <c r="AS3" s="201"/>
      <c r="AT3" s="201"/>
      <c r="AU3" s="201"/>
      <c r="AV3" s="201"/>
      <c r="AW3" s="201"/>
      <c r="AX3" s="201"/>
      <c r="AY3" s="201"/>
      <c r="AZ3" s="202"/>
      <c r="BA3" s="200" t="s">
        <v>130</v>
      </c>
      <c r="BB3" s="201"/>
      <c r="BC3" s="201"/>
      <c r="BD3" s="201"/>
      <c r="BE3" s="201"/>
      <c r="BF3" s="201"/>
      <c r="BG3" s="201"/>
      <c r="BH3" s="201"/>
      <c r="BI3" s="201"/>
      <c r="BJ3" s="202"/>
      <c r="BK3" s="214"/>
      <c r="BL3" s="68"/>
      <c r="BM3" s="68"/>
      <c r="BN3" s="68"/>
      <c r="BO3" s="68"/>
      <c r="BP3" s="68"/>
      <c r="BQ3" s="68"/>
      <c r="BR3" s="68"/>
      <c r="BS3" s="68"/>
      <c r="BT3" s="68"/>
      <c r="BU3" s="68"/>
      <c r="BV3" s="68"/>
      <c r="BW3" s="68"/>
      <c r="BX3" s="68"/>
      <c r="BY3" s="68"/>
      <c r="BZ3" s="68"/>
      <c r="CA3" s="68"/>
      <c r="CB3" s="68"/>
      <c r="CC3" s="68"/>
      <c r="CD3" s="68"/>
    </row>
    <row r="4" spans="1:82" s="69" customFormat="1" ht="18">
      <c r="A4" s="204"/>
      <c r="B4" s="206"/>
      <c r="C4" s="197" t="s">
        <v>131</v>
      </c>
      <c r="D4" s="198"/>
      <c r="E4" s="198"/>
      <c r="F4" s="198"/>
      <c r="G4" s="199"/>
      <c r="H4" s="194" t="s">
        <v>132</v>
      </c>
      <c r="I4" s="195"/>
      <c r="J4" s="195"/>
      <c r="K4" s="195"/>
      <c r="L4" s="196"/>
      <c r="M4" s="197" t="s">
        <v>131</v>
      </c>
      <c r="N4" s="198"/>
      <c r="O4" s="198"/>
      <c r="P4" s="198"/>
      <c r="Q4" s="199"/>
      <c r="R4" s="194" t="s">
        <v>132</v>
      </c>
      <c r="S4" s="195"/>
      <c r="T4" s="195"/>
      <c r="U4" s="195"/>
      <c r="V4" s="196"/>
      <c r="W4" s="197" t="s">
        <v>131</v>
      </c>
      <c r="X4" s="198"/>
      <c r="Y4" s="198"/>
      <c r="Z4" s="198"/>
      <c r="AA4" s="199"/>
      <c r="AB4" s="194" t="s">
        <v>132</v>
      </c>
      <c r="AC4" s="195"/>
      <c r="AD4" s="195"/>
      <c r="AE4" s="195"/>
      <c r="AF4" s="196"/>
      <c r="AG4" s="197" t="s">
        <v>131</v>
      </c>
      <c r="AH4" s="198"/>
      <c r="AI4" s="198"/>
      <c r="AJ4" s="198"/>
      <c r="AK4" s="199"/>
      <c r="AL4" s="194" t="s">
        <v>132</v>
      </c>
      <c r="AM4" s="195"/>
      <c r="AN4" s="195"/>
      <c r="AO4" s="195"/>
      <c r="AP4" s="196"/>
      <c r="AQ4" s="197" t="s">
        <v>131</v>
      </c>
      <c r="AR4" s="198"/>
      <c r="AS4" s="198"/>
      <c r="AT4" s="198"/>
      <c r="AU4" s="199"/>
      <c r="AV4" s="194" t="s">
        <v>132</v>
      </c>
      <c r="AW4" s="195"/>
      <c r="AX4" s="195"/>
      <c r="AY4" s="195"/>
      <c r="AZ4" s="196"/>
      <c r="BA4" s="197" t="s">
        <v>131</v>
      </c>
      <c r="BB4" s="198"/>
      <c r="BC4" s="198"/>
      <c r="BD4" s="198"/>
      <c r="BE4" s="199"/>
      <c r="BF4" s="194" t="s">
        <v>132</v>
      </c>
      <c r="BG4" s="195"/>
      <c r="BH4" s="195"/>
      <c r="BI4" s="195"/>
      <c r="BJ4" s="196"/>
      <c r="BK4" s="214"/>
      <c r="BL4" s="68"/>
      <c r="BM4" s="68"/>
      <c r="BN4" s="68"/>
      <c r="BO4" s="68"/>
      <c r="BP4" s="68"/>
      <c r="BQ4" s="68"/>
      <c r="BR4" s="68"/>
      <c r="BS4" s="68"/>
      <c r="BT4" s="68"/>
      <c r="BU4" s="68"/>
      <c r="BV4" s="68"/>
      <c r="BW4" s="68"/>
      <c r="BX4" s="68"/>
      <c r="BY4" s="68"/>
      <c r="BZ4" s="68"/>
      <c r="CA4" s="68"/>
      <c r="CB4" s="68"/>
      <c r="CC4" s="68"/>
      <c r="CD4" s="68"/>
    </row>
    <row r="5" spans="1:107" s="76" customFormat="1" ht="15" customHeight="1">
      <c r="A5" s="204"/>
      <c r="B5" s="206"/>
      <c r="C5" s="70">
        <v>1</v>
      </c>
      <c r="D5" s="71">
        <v>2</v>
      </c>
      <c r="E5" s="71">
        <v>3</v>
      </c>
      <c r="F5" s="71">
        <v>4</v>
      </c>
      <c r="G5" s="72">
        <v>5</v>
      </c>
      <c r="H5" s="70">
        <v>1</v>
      </c>
      <c r="I5" s="71">
        <v>2</v>
      </c>
      <c r="J5" s="71">
        <v>3</v>
      </c>
      <c r="K5" s="71">
        <v>4</v>
      </c>
      <c r="L5" s="72">
        <v>5</v>
      </c>
      <c r="M5" s="70">
        <v>1</v>
      </c>
      <c r="N5" s="71">
        <v>2</v>
      </c>
      <c r="O5" s="71">
        <v>3</v>
      </c>
      <c r="P5" s="71">
        <v>4</v>
      </c>
      <c r="Q5" s="72">
        <v>5</v>
      </c>
      <c r="R5" s="70">
        <v>1</v>
      </c>
      <c r="S5" s="71">
        <v>2</v>
      </c>
      <c r="T5" s="71">
        <v>3</v>
      </c>
      <c r="U5" s="71">
        <v>4</v>
      </c>
      <c r="V5" s="72">
        <v>5</v>
      </c>
      <c r="W5" s="70">
        <v>1</v>
      </c>
      <c r="X5" s="71">
        <v>2</v>
      </c>
      <c r="Y5" s="71">
        <v>3</v>
      </c>
      <c r="Z5" s="71">
        <v>4</v>
      </c>
      <c r="AA5" s="72">
        <v>5</v>
      </c>
      <c r="AB5" s="70">
        <v>1</v>
      </c>
      <c r="AC5" s="71">
        <v>2</v>
      </c>
      <c r="AD5" s="71">
        <v>3</v>
      </c>
      <c r="AE5" s="71">
        <v>4</v>
      </c>
      <c r="AF5" s="72">
        <v>5</v>
      </c>
      <c r="AG5" s="70">
        <v>1</v>
      </c>
      <c r="AH5" s="71">
        <v>2</v>
      </c>
      <c r="AI5" s="71">
        <v>3</v>
      </c>
      <c r="AJ5" s="71">
        <v>4</v>
      </c>
      <c r="AK5" s="72">
        <v>5</v>
      </c>
      <c r="AL5" s="70">
        <v>1</v>
      </c>
      <c r="AM5" s="71">
        <v>2</v>
      </c>
      <c r="AN5" s="71">
        <v>3</v>
      </c>
      <c r="AO5" s="71">
        <v>4</v>
      </c>
      <c r="AP5" s="72">
        <v>5</v>
      </c>
      <c r="AQ5" s="70">
        <v>1</v>
      </c>
      <c r="AR5" s="71">
        <v>2</v>
      </c>
      <c r="AS5" s="71">
        <v>3</v>
      </c>
      <c r="AT5" s="71">
        <v>4</v>
      </c>
      <c r="AU5" s="72">
        <v>5</v>
      </c>
      <c r="AV5" s="70">
        <v>1</v>
      </c>
      <c r="AW5" s="71">
        <v>2</v>
      </c>
      <c r="AX5" s="71">
        <v>3</v>
      </c>
      <c r="AY5" s="71">
        <v>4</v>
      </c>
      <c r="AZ5" s="72">
        <v>5</v>
      </c>
      <c r="BA5" s="70">
        <v>1</v>
      </c>
      <c r="BB5" s="71">
        <v>2</v>
      </c>
      <c r="BC5" s="71">
        <v>3</v>
      </c>
      <c r="BD5" s="71">
        <v>4</v>
      </c>
      <c r="BE5" s="72">
        <v>5</v>
      </c>
      <c r="BF5" s="70">
        <v>1</v>
      </c>
      <c r="BG5" s="71">
        <v>2</v>
      </c>
      <c r="BH5" s="71">
        <v>3</v>
      </c>
      <c r="BI5" s="71">
        <v>4</v>
      </c>
      <c r="BJ5" s="72">
        <v>5</v>
      </c>
      <c r="BK5" s="215"/>
      <c r="BL5" s="73"/>
      <c r="BM5" s="73"/>
      <c r="BN5" s="73"/>
      <c r="BO5" s="74"/>
      <c r="BP5" s="74"/>
      <c r="BQ5" s="74"/>
      <c r="BR5" s="74"/>
      <c r="BS5" s="74"/>
      <c r="BT5" s="74"/>
      <c r="BU5" s="74"/>
      <c r="BV5" s="74"/>
      <c r="BW5" s="74"/>
      <c r="BX5" s="74"/>
      <c r="BY5" s="74"/>
      <c r="BZ5" s="74"/>
      <c r="CA5" s="74"/>
      <c r="CB5" s="74"/>
      <c r="CC5" s="74"/>
      <c r="CD5" s="74"/>
      <c r="CE5" s="75"/>
      <c r="CF5" s="75"/>
      <c r="CG5" s="75"/>
      <c r="CH5" s="75"/>
      <c r="CI5" s="75"/>
      <c r="CJ5" s="75"/>
      <c r="CK5" s="75"/>
      <c r="CL5" s="75"/>
      <c r="CM5" s="75"/>
      <c r="CN5" s="75"/>
      <c r="CO5" s="75"/>
      <c r="CP5" s="75"/>
      <c r="CQ5" s="75"/>
      <c r="CR5" s="75"/>
      <c r="CS5" s="75"/>
      <c r="CT5" s="75"/>
      <c r="CU5" s="75"/>
      <c r="CV5" s="75"/>
      <c r="CW5" s="75"/>
      <c r="CX5" s="75"/>
      <c r="CY5" s="75"/>
      <c r="CZ5" s="75"/>
      <c r="DA5" s="75"/>
      <c r="DB5" s="75"/>
      <c r="DC5" s="75"/>
    </row>
    <row r="6" spans="1:63" ht="15">
      <c r="A6" s="77" t="s">
        <v>133</v>
      </c>
      <c r="B6" s="78" t="s">
        <v>134</v>
      </c>
      <c r="C6" s="186"/>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8"/>
    </row>
    <row r="7" spans="1:63" ht="15">
      <c r="A7" s="77" t="s">
        <v>135</v>
      </c>
      <c r="B7" s="80" t="s">
        <v>136</v>
      </c>
      <c r="C7" s="186"/>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8"/>
    </row>
    <row r="8" spans="1:63" ht="15">
      <c r="A8" s="77"/>
      <c r="B8" s="81" t="s">
        <v>137</v>
      </c>
      <c r="C8" s="82"/>
      <c r="D8" s="83"/>
      <c r="E8" s="83"/>
      <c r="F8" s="83"/>
      <c r="G8" s="84"/>
      <c r="H8" s="82"/>
      <c r="I8" s="83"/>
      <c r="J8" s="83"/>
      <c r="K8" s="83"/>
      <c r="L8" s="84"/>
      <c r="M8" s="82"/>
      <c r="N8" s="83"/>
      <c r="O8" s="83"/>
      <c r="P8" s="83"/>
      <c r="Q8" s="84"/>
      <c r="R8" s="82"/>
      <c r="S8" s="83"/>
      <c r="T8" s="83"/>
      <c r="U8" s="83"/>
      <c r="V8" s="84"/>
      <c r="W8" s="82"/>
      <c r="X8" s="83"/>
      <c r="Y8" s="83"/>
      <c r="Z8" s="83"/>
      <c r="AA8" s="84"/>
      <c r="AB8" s="82"/>
      <c r="AC8" s="83"/>
      <c r="AD8" s="83"/>
      <c r="AE8" s="83"/>
      <c r="AF8" s="84"/>
      <c r="AG8" s="82"/>
      <c r="AH8" s="83"/>
      <c r="AI8" s="83"/>
      <c r="AJ8" s="83"/>
      <c r="AK8" s="84"/>
      <c r="AL8" s="82"/>
      <c r="AM8" s="83"/>
      <c r="AN8" s="83"/>
      <c r="AO8" s="83"/>
      <c r="AP8" s="84"/>
      <c r="AQ8" s="82"/>
      <c r="AR8" s="83"/>
      <c r="AS8" s="83"/>
      <c r="AT8" s="83"/>
      <c r="AU8" s="84"/>
      <c r="AV8" s="82"/>
      <c r="AW8" s="83"/>
      <c r="AX8" s="83"/>
      <c r="AY8" s="83"/>
      <c r="AZ8" s="84"/>
      <c r="BA8" s="82"/>
      <c r="BB8" s="83"/>
      <c r="BC8" s="83"/>
      <c r="BD8" s="83"/>
      <c r="BE8" s="84"/>
      <c r="BF8" s="82"/>
      <c r="BG8" s="83"/>
      <c r="BH8" s="83"/>
      <c r="BI8" s="83"/>
      <c r="BJ8" s="84"/>
      <c r="BK8" s="85"/>
    </row>
    <row r="9" spans="1:63" ht="15">
      <c r="A9" s="77"/>
      <c r="B9" s="81" t="s">
        <v>138</v>
      </c>
      <c r="C9" s="82"/>
      <c r="D9" s="83"/>
      <c r="E9" s="83"/>
      <c r="F9" s="83"/>
      <c r="G9" s="84"/>
      <c r="H9" s="82"/>
      <c r="I9" s="83"/>
      <c r="J9" s="83"/>
      <c r="K9" s="83"/>
      <c r="L9" s="84"/>
      <c r="M9" s="82"/>
      <c r="N9" s="83"/>
      <c r="O9" s="83"/>
      <c r="P9" s="83"/>
      <c r="Q9" s="84"/>
      <c r="R9" s="82"/>
      <c r="S9" s="83"/>
      <c r="T9" s="83"/>
      <c r="U9" s="83"/>
      <c r="V9" s="84"/>
      <c r="W9" s="82"/>
      <c r="X9" s="83"/>
      <c r="Y9" s="83"/>
      <c r="Z9" s="83"/>
      <c r="AA9" s="84"/>
      <c r="AB9" s="82"/>
      <c r="AC9" s="83"/>
      <c r="AD9" s="83"/>
      <c r="AE9" s="83"/>
      <c r="AF9" s="84"/>
      <c r="AG9" s="82"/>
      <c r="AH9" s="83"/>
      <c r="AI9" s="83"/>
      <c r="AJ9" s="83"/>
      <c r="AK9" s="84"/>
      <c r="AL9" s="82"/>
      <c r="AM9" s="83"/>
      <c r="AN9" s="83"/>
      <c r="AO9" s="83"/>
      <c r="AP9" s="84"/>
      <c r="AQ9" s="82"/>
      <c r="AR9" s="83"/>
      <c r="AS9" s="83"/>
      <c r="AT9" s="83"/>
      <c r="AU9" s="84"/>
      <c r="AV9" s="82"/>
      <c r="AW9" s="83"/>
      <c r="AX9" s="83"/>
      <c r="AY9" s="83"/>
      <c r="AZ9" s="84"/>
      <c r="BA9" s="82"/>
      <c r="BB9" s="83"/>
      <c r="BC9" s="83"/>
      <c r="BD9" s="83"/>
      <c r="BE9" s="84"/>
      <c r="BF9" s="82"/>
      <c r="BG9" s="83"/>
      <c r="BH9" s="83"/>
      <c r="BI9" s="83"/>
      <c r="BJ9" s="84"/>
      <c r="BK9" s="85"/>
    </row>
    <row r="10" spans="1:63" ht="15">
      <c r="A10" s="77" t="s">
        <v>139</v>
      </c>
      <c r="B10" s="80" t="s">
        <v>140</v>
      </c>
      <c r="C10" s="186"/>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8"/>
    </row>
    <row r="11" spans="1:63" ht="15">
      <c r="A11" s="77"/>
      <c r="B11" s="81" t="s">
        <v>137</v>
      </c>
      <c r="C11" s="82"/>
      <c r="D11" s="83"/>
      <c r="E11" s="83"/>
      <c r="F11" s="83"/>
      <c r="G11" s="84"/>
      <c r="H11" s="82"/>
      <c r="I11" s="83"/>
      <c r="J11" s="83"/>
      <c r="K11" s="83"/>
      <c r="L11" s="84"/>
      <c r="M11" s="82"/>
      <c r="N11" s="83"/>
      <c r="O11" s="83"/>
      <c r="P11" s="83"/>
      <c r="Q11" s="84"/>
      <c r="R11" s="82"/>
      <c r="S11" s="83"/>
      <c r="T11" s="83"/>
      <c r="U11" s="83"/>
      <c r="V11" s="84"/>
      <c r="W11" s="82"/>
      <c r="X11" s="83"/>
      <c r="Y11" s="83"/>
      <c r="Z11" s="83"/>
      <c r="AA11" s="84"/>
      <c r="AB11" s="82"/>
      <c r="AC11" s="83"/>
      <c r="AD11" s="83"/>
      <c r="AE11" s="83"/>
      <c r="AF11" s="84"/>
      <c r="AG11" s="82"/>
      <c r="AH11" s="83"/>
      <c r="AI11" s="83"/>
      <c r="AJ11" s="83"/>
      <c r="AK11" s="84"/>
      <c r="AL11" s="82"/>
      <c r="AM11" s="83"/>
      <c r="AN11" s="83"/>
      <c r="AO11" s="83"/>
      <c r="AP11" s="84"/>
      <c r="AQ11" s="82"/>
      <c r="AR11" s="83"/>
      <c r="AS11" s="83"/>
      <c r="AT11" s="83"/>
      <c r="AU11" s="84"/>
      <c r="AV11" s="82"/>
      <c r="AW11" s="83"/>
      <c r="AX11" s="83"/>
      <c r="AY11" s="83"/>
      <c r="AZ11" s="84"/>
      <c r="BA11" s="82"/>
      <c r="BB11" s="83"/>
      <c r="BC11" s="83"/>
      <c r="BD11" s="83"/>
      <c r="BE11" s="84"/>
      <c r="BF11" s="82"/>
      <c r="BG11" s="83"/>
      <c r="BH11" s="83"/>
      <c r="BI11" s="83"/>
      <c r="BJ11" s="84"/>
      <c r="BK11" s="85"/>
    </row>
    <row r="12" spans="1:63" ht="15">
      <c r="A12" s="77"/>
      <c r="B12" s="81" t="s">
        <v>141</v>
      </c>
      <c r="C12" s="82"/>
      <c r="D12" s="83"/>
      <c r="E12" s="83"/>
      <c r="F12" s="83"/>
      <c r="G12" s="84"/>
      <c r="H12" s="82"/>
      <c r="I12" s="83"/>
      <c r="J12" s="83"/>
      <c r="K12" s="83"/>
      <c r="L12" s="84"/>
      <c r="M12" s="82"/>
      <c r="N12" s="83"/>
      <c r="O12" s="83"/>
      <c r="P12" s="83"/>
      <c r="Q12" s="84"/>
      <c r="R12" s="82"/>
      <c r="S12" s="83"/>
      <c r="T12" s="83"/>
      <c r="U12" s="83"/>
      <c r="V12" s="84"/>
      <c r="W12" s="82"/>
      <c r="X12" s="83"/>
      <c r="Y12" s="83"/>
      <c r="Z12" s="83"/>
      <c r="AA12" s="84"/>
      <c r="AB12" s="82"/>
      <c r="AC12" s="83"/>
      <c r="AD12" s="83"/>
      <c r="AE12" s="83"/>
      <c r="AF12" s="84"/>
      <c r="AG12" s="82"/>
      <c r="AH12" s="83"/>
      <c r="AI12" s="83"/>
      <c r="AJ12" s="83"/>
      <c r="AK12" s="84"/>
      <c r="AL12" s="82"/>
      <c r="AM12" s="83"/>
      <c r="AN12" s="83"/>
      <c r="AO12" s="83"/>
      <c r="AP12" s="84"/>
      <c r="AQ12" s="82"/>
      <c r="AR12" s="83"/>
      <c r="AS12" s="83"/>
      <c r="AT12" s="83"/>
      <c r="AU12" s="84"/>
      <c r="AV12" s="82"/>
      <c r="AW12" s="83"/>
      <c r="AX12" s="83"/>
      <c r="AY12" s="83"/>
      <c r="AZ12" s="84"/>
      <c r="BA12" s="82"/>
      <c r="BB12" s="83"/>
      <c r="BC12" s="83"/>
      <c r="BD12" s="83"/>
      <c r="BE12" s="84"/>
      <c r="BF12" s="82"/>
      <c r="BG12" s="83"/>
      <c r="BH12" s="83"/>
      <c r="BI12" s="83"/>
      <c r="BJ12" s="84"/>
      <c r="BK12" s="85"/>
    </row>
    <row r="13" spans="1:63" ht="15">
      <c r="A13" s="77" t="s">
        <v>142</v>
      </c>
      <c r="B13" s="80" t="s">
        <v>143</v>
      </c>
      <c r="C13" s="186"/>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8"/>
    </row>
    <row r="14" spans="1:63" ht="15">
      <c r="A14" s="77"/>
      <c r="B14" s="81" t="s">
        <v>137</v>
      </c>
      <c r="C14" s="82"/>
      <c r="D14" s="83"/>
      <c r="E14" s="83"/>
      <c r="F14" s="83"/>
      <c r="G14" s="84"/>
      <c r="H14" s="82"/>
      <c r="I14" s="83"/>
      <c r="J14" s="83"/>
      <c r="K14" s="83"/>
      <c r="L14" s="84"/>
      <c r="M14" s="82"/>
      <c r="N14" s="83"/>
      <c r="O14" s="83"/>
      <c r="P14" s="83"/>
      <c r="Q14" s="84"/>
      <c r="R14" s="82"/>
      <c r="S14" s="83"/>
      <c r="T14" s="83"/>
      <c r="U14" s="83"/>
      <c r="V14" s="84"/>
      <c r="W14" s="82"/>
      <c r="X14" s="83"/>
      <c r="Y14" s="83"/>
      <c r="Z14" s="83"/>
      <c r="AA14" s="84"/>
      <c r="AB14" s="82"/>
      <c r="AC14" s="83"/>
      <c r="AD14" s="83"/>
      <c r="AE14" s="83"/>
      <c r="AF14" s="84"/>
      <c r="AG14" s="82"/>
      <c r="AH14" s="83"/>
      <c r="AI14" s="83"/>
      <c r="AJ14" s="83"/>
      <c r="AK14" s="84"/>
      <c r="AL14" s="82"/>
      <c r="AM14" s="83"/>
      <c r="AN14" s="83"/>
      <c r="AO14" s="83"/>
      <c r="AP14" s="84"/>
      <c r="AQ14" s="82"/>
      <c r="AR14" s="83"/>
      <c r="AS14" s="83"/>
      <c r="AT14" s="83"/>
      <c r="AU14" s="84"/>
      <c r="AV14" s="82"/>
      <c r="AW14" s="83"/>
      <c r="AX14" s="83"/>
      <c r="AY14" s="83"/>
      <c r="AZ14" s="84"/>
      <c r="BA14" s="82"/>
      <c r="BB14" s="83"/>
      <c r="BC14" s="83"/>
      <c r="BD14" s="83"/>
      <c r="BE14" s="84"/>
      <c r="BF14" s="82"/>
      <c r="BG14" s="83"/>
      <c r="BH14" s="83"/>
      <c r="BI14" s="83"/>
      <c r="BJ14" s="84"/>
      <c r="BK14" s="85"/>
    </row>
    <row r="15" spans="1:63" ht="15">
      <c r="A15" s="77"/>
      <c r="B15" s="81" t="s">
        <v>144</v>
      </c>
      <c r="C15" s="82"/>
      <c r="D15" s="83"/>
      <c r="E15" s="83"/>
      <c r="F15" s="83"/>
      <c r="G15" s="84"/>
      <c r="H15" s="82"/>
      <c r="I15" s="83"/>
      <c r="J15" s="83"/>
      <c r="K15" s="83"/>
      <c r="L15" s="84"/>
      <c r="M15" s="82"/>
      <c r="N15" s="83"/>
      <c r="O15" s="83"/>
      <c r="P15" s="83"/>
      <c r="Q15" s="84"/>
      <c r="R15" s="82"/>
      <c r="S15" s="83"/>
      <c r="T15" s="83"/>
      <c r="U15" s="83"/>
      <c r="V15" s="84"/>
      <c r="W15" s="82"/>
      <c r="X15" s="83"/>
      <c r="Y15" s="83"/>
      <c r="Z15" s="83"/>
      <c r="AA15" s="84"/>
      <c r="AB15" s="82"/>
      <c r="AC15" s="83"/>
      <c r="AD15" s="83"/>
      <c r="AE15" s="83"/>
      <c r="AF15" s="84"/>
      <c r="AG15" s="82"/>
      <c r="AH15" s="83"/>
      <c r="AI15" s="83"/>
      <c r="AJ15" s="83"/>
      <c r="AK15" s="84"/>
      <c r="AL15" s="82"/>
      <c r="AM15" s="83"/>
      <c r="AN15" s="83"/>
      <c r="AO15" s="83"/>
      <c r="AP15" s="84"/>
      <c r="AQ15" s="82"/>
      <c r="AR15" s="83"/>
      <c r="AS15" s="83"/>
      <c r="AT15" s="83"/>
      <c r="AU15" s="84"/>
      <c r="AV15" s="82"/>
      <c r="AW15" s="83"/>
      <c r="AX15" s="83"/>
      <c r="AY15" s="83"/>
      <c r="AZ15" s="84"/>
      <c r="BA15" s="82"/>
      <c r="BB15" s="83"/>
      <c r="BC15" s="83"/>
      <c r="BD15" s="83"/>
      <c r="BE15" s="84"/>
      <c r="BF15" s="82"/>
      <c r="BG15" s="83"/>
      <c r="BH15" s="83"/>
      <c r="BI15" s="83"/>
      <c r="BJ15" s="84"/>
      <c r="BK15" s="85"/>
    </row>
    <row r="16" spans="1:63" ht="15">
      <c r="A16" s="77" t="s">
        <v>145</v>
      </c>
      <c r="B16" s="80" t="s">
        <v>146</v>
      </c>
      <c r="C16" s="186"/>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8"/>
    </row>
    <row r="17" spans="1:63" ht="15">
      <c r="A17" s="77"/>
      <c r="B17" s="81" t="s">
        <v>137</v>
      </c>
      <c r="C17" s="82"/>
      <c r="D17" s="83"/>
      <c r="E17" s="83"/>
      <c r="F17" s="83"/>
      <c r="G17" s="84"/>
      <c r="H17" s="82"/>
      <c r="I17" s="83"/>
      <c r="J17" s="83"/>
      <c r="K17" s="83"/>
      <c r="L17" s="84"/>
      <c r="M17" s="82"/>
      <c r="N17" s="83"/>
      <c r="O17" s="83"/>
      <c r="P17" s="83"/>
      <c r="Q17" s="84"/>
      <c r="R17" s="82"/>
      <c r="S17" s="83"/>
      <c r="T17" s="83"/>
      <c r="U17" s="83"/>
      <c r="V17" s="84"/>
      <c r="W17" s="82"/>
      <c r="X17" s="83"/>
      <c r="Y17" s="83"/>
      <c r="Z17" s="83"/>
      <c r="AA17" s="84"/>
      <c r="AB17" s="82"/>
      <c r="AC17" s="83"/>
      <c r="AD17" s="83"/>
      <c r="AE17" s="83"/>
      <c r="AF17" s="84"/>
      <c r="AG17" s="82"/>
      <c r="AH17" s="83"/>
      <c r="AI17" s="83"/>
      <c r="AJ17" s="83"/>
      <c r="AK17" s="84"/>
      <c r="AL17" s="82"/>
      <c r="AM17" s="83"/>
      <c r="AN17" s="83"/>
      <c r="AO17" s="83"/>
      <c r="AP17" s="84"/>
      <c r="AQ17" s="82"/>
      <c r="AR17" s="83"/>
      <c r="AS17" s="83"/>
      <c r="AT17" s="83"/>
      <c r="AU17" s="84"/>
      <c r="AV17" s="82"/>
      <c r="AW17" s="83"/>
      <c r="AX17" s="83"/>
      <c r="AY17" s="83"/>
      <c r="AZ17" s="84"/>
      <c r="BA17" s="82"/>
      <c r="BB17" s="83"/>
      <c r="BC17" s="83"/>
      <c r="BD17" s="83"/>
      <c r="BE17" s="84"/>
      <c r="BF17" s="82"/>
      <c r="BG17" s="83"/>
      <c r="BH17" s="83"/>
      <c r="BI17" s="83"/>
      <c r="BJ17" s="84"/>
      <c r="BK17" s="85"/>
    </row>
    <row r="18" spans="1:63" ht="15">
      <c r="A18" s="77"/>
      <c r="B18" s="81" t="s">
        <v>147</v>
      </c>
      <c r="C18" s="82"/>
      <c r="D18" s="83"/>
      <c r="E18" s="83"/>
      <c r="F18" s="83"/>
      <c r="G18" s="84"/>
      <c r="H18" s="82"/>
      <c r="I18" s="83"/>
      <c r="J18" s="83"/>
      <c r="K18" s="83"/>
      <c r="L18" s="84"/>
      <c r="M18" s="82"/>
      <c r="N18" s="83"/>
      <c r="O18" s="83"/>
      <c r="P18" s="83"/>
      <c r="Q18" s="84"/>
      <c r="R18" s="82"/>
      <c r="S18" s="83"/>
      <c r="T18" s="83"/>
      <c r="U18" s="83"/>
      <c r="V18" s="84"/>
      <c r="W18" s="82"/>
      <c r="X18" s="83"/>
      <c r="Y18" s="83"/>
      <c r="Z18" s="83"/>
      <c r="AA18" s="84"/>
      <c r="AB18" s="82"/>
      <c r="AC18" s="83"/>
      <c r="AD18" s="83"/>
      <c r="AE18" s="83"/>
      <c r="AF18" s="84"/>
      <c r="AG18" s="82"/>
      <c r="AH18" s="83"/>
      <c r="AI18" s="83"/>
      <c r="AJ18" s="83"/>
      <c r="AK18" s="84"/>
      <c r="AL18" s="82"/>
      <c r="AM18" s="83"/>
      <c r="AN18" s="83"/>
      <c r="AO18" s="83"/>
      <c r="AP18" s="84"/>
      <c r="AQ18" s="82"/>
      <c r="AR18" s="83"/>
      <c r="AS18" s="83"/>
      <c r="AT18" s="83"/>
      <c r="AU18" s="84"/>
      <c r="AV18" s="82"/>
      <c r="AW18" s="83"/>
      <c r="AX18" s="83"/>
      <c r="AY18" s="83"/>
      <c r="AZ18" s="84"/>
      <c r="BA18" s="82"/>
      <c r="BB18" s="83"/>
      <c r="BC18" s="83"/>
      <c r="BD18" s="83"/>
      <c r="BE18" s="84"/>
      <c r="BF18" s="82"/>
      <c r="BG18" s="83"/>
      <c r="BH18" s="83"/>
      <c r="BI18" s="83"/>
      <c r="BJ18" s="84"/>
      <c r="BK18" s="85"/>
    </row>
    <row r="19" spans="1:63" ht="15">
      <c r="A19" s="77" t="s">
        <v>148</v>
      </c>
      <c r="B19" s="86" t="s">
        <v>149</v>
      </c>
      <c r="C19" s="186"/>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8"/>
    </row>
    <row r="20" spans="1:63" ht="15">
      <c r="A20" s="77"/>
      <c r="B20" s="81" t="s">
        <v>150</v>
      </c>
      <c r="C20" s="82"/>
      <c r="D20" s="83">
        <v>262.4619207346389</v>
      </c>
      <c r="E20" s="83"/>
      <c r="F20" s="83"/>
      <c r="G20" s="84"/>
      <c r="H20" s="82"/>
      <c r="I20" s="83"/>
      <c r="J20" s="87">
        <v>1313.628666270862</v>
      </c>
      <c r="K20" s="83"/>
      <c r="L20" s="84"/>
      <c r="M20" s="82"/>
      <c r="N20" s="83"/>
      <c r="O20" s="83"/>
      <c r="P20" s="83"/>
      <c r="Q20" s="84"/>
      <c r="R20" s="82"/>
      <c r="S20" s="83"/>
      <c r="T20" s="87">
        <v>51.64494422278</v>
      </c>
      <c r="U20" s="83"/>
      <c r="V20" s="84"/>
      <c r="W20" s="82"/>
      <c r="X20" s="83"/>
      <c r="Z20" s="83"/>
      <c r="AA20" s="84"/>
      <c r="AB20" s="82"/>
      <c r="AC20" s="83"/>
      <c r="AD20" s="87">
        <v>42.036280077600004</v>
      </c>
      <c r="AE20" s="83"/>
      <c r="AF20" s="84"/>
      <c r="AG20" s="82"/>
      <c r="AH20" s="83"/>
      <c r="AI20" s="83"/>
      <c r="AJ20" s="83"/>
      <c r="AK20" s="84"/>
      <c r="AL20" s="82"/>
      <c r="AM20" s="83"/>
      <c r="AN20" s="87">
        <v>4.670697786399999</v>
      </c>
      <c r="AO20" s="83"/>
      <c r="AP20" s="84"/>
      <c r="AQ20" s="82"/>
      <c r="AR20" s="83"/>
      <c r="AS20" s="83"/>
      <c r="AT20" s="83"/>
      <c r="AU20" s="84"/>
      <c r="AV20" s="82"/>
      <c r="AW20" s="83"/>
      <c r="AX20" s="83"/>
      <c r="AY20" s="83"/>
      <c r="AZ20" s="84"/>
      <c r="BA20" s="82"/>
      <c r="BB20" s="83"/>
      <c r="BC20" s="83"/>
      <c r="BD20" s="83"/>
      <c r="BE20" s="84"/>
      <c r="BF20" s="82"/>
      <c r="BG20" s="83"/>
      <c r="BH20" s="83"/>
      <c r="BI20" s="83"/>
      <c r="BJ20" s="84"/>
      <c r="BK20" s="88">
        <f>D20+J20+T20+AD20+AN20</f>
        <v>1674.4425090922807</v>
      </c>
    </row>
    <row r="21" spans="1:63" ht="15">
      <c r="A21" s="77"/>
      <c r="B21" s="81" t="s">
        <v>151</v>
      </c>
      <c r="C21" s="82"/>
      <c r="D21" s="83">
        <f>SUM(D20)</f>
        <v>262.4619207346389</v>
      </c>
      <c r="E21" s="83"/>
      <c r="F21" s="83"/>
      <c r="G21" s="84"/>
      <c r="H21" s="82"/>
      <c r="I21" s="83"/>
      <c r="J21" s="87">
        <f>SUM(J20)</f>
        <v>1313.628666270862</v>
      </c>
      <c r="K21" s="83"/>
      <c r="L21" s="84"/>
      <c r="M21" s="82"/>
      <c r="N21" s="83"/>
      <c r="O21" s="83"/>
      <c r="P21" s="83"/>
      <c r="Q21" s="84"/>
      <c r="R21" s="82"/>
      <c r="S21" s="83"/>
      <c r="T21" s="87">
        <f>SUM(T20)</f>
        <v>51.64494422278</v>
      </c>
      <c r="U21" s="83"/>
      <c r="V21" s="84"/>
      <c r="W21" s="82"/>
      <c r="X21" s="83"/>
      <c r="Y21" s="83"/>
      <c r="Z21" s="83"/>
      <c r="AA21" s="84"/>
      <c r="AB21" s="82"/>
      <c r="AC21" s="83"/>
      <c r="AD21" s="87">
        <f>SUM(AD20)</f>
        <v>42.036280077600004</v>
      </c>
      <c r="AE21" s="83"/>
      <c r="AF21" s="84"/>
      <c r="AG21" s="82"/>
      <c r="AH21" s="83"/>
      <c r="AI21" s="83"/>
      <c r="AJ21" s="83"/>
      <c r="AK21" s="84"/>
      <c r="AL21" s="82"/>
      <c r="AM21" s="83"/>
      <c r="AN21" s="87">
        <f>SUM(AN20)</f>
        <v>4.670697786399999</v>
      </c>
      <c r="AO21" s="83"/>
      <c r="AP21" s="84"/>
      <c r="AQ21" s="82"/>
      <c r="AR21" s="83"/>
      <c r="AS21" s="83"/>
      <c r="AT21" s="83"/>
      <c r="AU21" s="84"/>
      <c r="AV21" s="82"/>
      <c r="AW21" s="83"/>
      <c r="AX21" s="83"/>
      <c r="AY21" s="83"/>
      <c r="AZ21" s="84"/>
      <c r="BA21" s="82"/>
      <c r="BB21" s="83"/>
      <c r="BC21" s="83"/>
      <c r="BD21" s="83"/>
      <c r="BE21" s="84"/>
      <c r="BF21" s="82"/>
      <c r="BG21" s="83"/>
      <c r="BH21" s="83"/>
      <c r="BI21" s="83"/>
      <c r="BJ21" s="84"/>
      <c r="BK21" s="88">
        <f>D21+J21+T21+AD21+AN21</f>
        <v>1674.4425090922807</v>
      </c>
    </row>
    <row r="22" spans="1:63" ht="15">
      <c r="A22" s="77" t="s">
        <v>152</v>
      </c>
      <c r="B22" s="80" t="s">
        <v>153</v>
      </c>
      <c r="C22" s="186"/>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8"/>
    </row>
    <row r="23" spans="1:63" ht="15">
      <c r="A23" s="77"/>
      <c r="B23" s="81" t="s">
        <v>137</v>
      </c>
      <c r="C23" s="82"/>
      <c r="D23" s="83"/>
      <c r="E23" s="83"/>
      <c r="F23" s="83"/>
      <c r="G23" s="84"/>
      <c r="H23" s="82"/>
      <c r="I23" s="83"/>
      <c r="J23" s="83"/>
      <c r="K23" s="83"/>
      <c r="L23" s="84"/>
      <c r="M23" s="82"/>
      <c r="N23" s="83"/>
      <c r="O23" s="83"/>
      <c r="P23" s="83"/>
      <c r="Q23" s="84"/>
      <c r="R23" s="82"/>
      <c r="S23" s="83"/>
      <c r="T23" s="83"/>
      <c r="U23" s="83"/>
      <c r="V23" s="84"/>
      <c r="W23" s="82"/>
      <c r="X23" s="83"/>
      <c r="Y23" s="83"/>
      <c r="Z23" s="83"/>
      <c r="AA23" s="84"/>
      <c r="AB23" s="82"/>
      <c r="AC23" s="83"/>
      <c r="AD23" s="83"/>
      <c r="AE23" s="83"/>
      <c r="AF23" s="84"/>
      <c r="AG23" s="82"/>
      <c r="AH23" s="83"/>
      <c r="AI23" s="83"/>
      <c r="AJ23" s="83"/>
      <c r="AK23" s="84"/>
      <c r="AL23" s="82"/>
      <c r="AM23" s="83"/>
      <c r="AN23" s="83"/>
      <c r="AO23" s="83"/>
      <c r="AP23" s="84"/>
      <c r="AQ23" s="82"/>
      <c r="AR23" s="83"/>
      <c r="AS23" s="83"/>
      <c r="AT23" s="83"/>
      <c r="AU23" s="84"/>
      <c r="AV23" s="82"/>
      <c r="AW23" s="83"/>
      <c r="AX23" s="83"/>
      <c r="AY23" s="83"/>
      <c r="AZ23" s="84"/>
      <c r="BA23" s="82"/>
      <c r="BB23" s="83"/>
      <c r="BC23" s="83"/>
      <c r="BD23" s="83"/>
      <c r="BE23" s="84"/>
      <c r="BF23" s="82"/>
      <c r="BG23" s="83"/>
      <c r="BH23" s="83"/>
      <c r="BI23" s="83"/>
      <c r="BJ23" s="84"/>
      <c r="BK23" s="85"/>
    </row>
    <row r="24" spans="1:63" ht="15">
      <c r="A24" s="77"/>
      <c r="B24" s="81" t="s">
        <v>154</v>
      </c>
      <c r="C24" s="82"/>
      <c r="D24" s="83"/>
      <c r="E24" s="83"/>
      <c r="F24" s="83"/>
      <c r="G24" s="84"/>
      <c r="H24" s="82"/>
      <c r="I24" s="83"/>
      <c r="J24" s="83"/>
      <c r="K24" s="83"/>
      <c r="L24" s="84"/>
      <c r="M24" s="82"/>
      <c r="N24" s="83"/>
      <c r="O24" s="83"/>
      <c r="P24" s="83"/>
      <c r="Q24" s="84"/>
      <c r="R24" s="82"/>
      <c r="S24" s="83"/>
      <c r="T24" s="83"/>
      <c r="U24" s="83"/>
      <c r="V24" s="84"/>
      <c r="W24" s="82"/>
      <c r="X24" s="83"/>
      <c r="Y24" s="83"/>
      <c r="Z24" s="83"/>
      <c r="AA24" s="84"/>
      <c r="AB24" s="82"/>
      <c r="AC24" s="83"/>
      <c r="AD24" s="83"/>
      <c r="AE24" s="83"/>
      <c r="AF24" s="84"/>
      <c r="AG24" s="82"/>
      <c r="AH24" s="83"/>
      <c r="AI24" s="83"/>
      <c r="AJ24" s="83"/>
      <c r="AK24" s="84"/>
      <c r="AL24" s="82"/>
      <c r="AM24" s="83"/>
      <c r="AN24" s="83"/>
      <c r="AO24" s="83"/>
      <c r="AP24" s="84"/>
      <c r="AQ24" s="82"/>
      <c r="AR24" s="83"/>
      <c r="AS24" s="83"/>
      <c r="AT24" s="83"/>
      <c r="AU24" s="84"/>
      <c r="AV24" s="82"/>
      <c r="AW24" s="83"/>
      <c r="AX24" s="83"/>
      <c r="AY24" s="83"/>
      <c r="AZ24" s="84"/>
      <c r="BA24" s="82"/>
      <c r="BB24" s="83"/>
      <c r="BC24" s="83"/>
      <c r="BD24" s="83"/>
      <c r="BE24" s="84"/>
      <c r="BF24" s="82"/>
      <c r="BG24" s="83"/>
      <c r="BH24" s="83"/>
      <c r="BI24" s="83"/>
      <c r="BJ24" s="84"/>
      <c r="BK24" s="85"/>
    </row>
    <row r="25" spans="1:63" ht="15">
      <c r="A25" s="77"/>
      <c r="B25" s="89" t="s">
        <v>155</v>
      </c>
      <c r="C25" s="82"/>
      <c r="D25" s="83"/>
      <c r="E25" s="83"/>
      <c r="F25" s="83"/>
      <c r="G25" s="84"/>
      <c r="H25" s="82"/>
      <c r="I25" s="83"/>
      <c r="J25" s="83"/>
      <c r="K25" s="83"/>
      <c r="L25" s="84"/>
      <c r="M25" s="82"/>
      <c r="N25" s="83"/>
      <c r="O25" s="83"/>
      <c r="P25" s="83"/>
      <c r="Q25" s="84"/>
      <c r="R25" s="82"/>
      <c r="S25" s="83"/>
      <c r="T25" s="83"/>
      <c r="U25" s="83"/>
      <c r="V25" s="84"/>
      <c r="W25" s="82"/>
      <c r="X25" s="83"/>
      <c r="Y25" s="83"/>
      <c r="Z25" s="83"/>
      <c r="AA25" s="84"/>
      <c r="AB25" s="82"/>
      <c r="AC25" s="83"/>
      <c r="AD25" s="83"/>
      <c r="AE25" s="83"/>
      <c r="AF25" s="84"/>
      <c r="AG25" s="82"/>
      <c r="AH25" s="83"/>
      <c r="AI25" s="83"/>
      <c r="AJ25" s="83"/>
      <c r="AK25" s="84"/>
      <c r="AL25" s="82"/>
      <c r="AM25" s="83"/>
      <c r="AN25" s="83"/>
      <c r="AO25" s="83"/>
      <c r="AP25" s="84"/>
      <c r="AQ25" s="82"/>
      <c r="AR25" s="83"/>
      <c r="AS25" s="83"/>
      <c r="AT25" s="83"/>
      <c r="AU25" s="84"/>
      <c r="AV25" s="82"/>
      <c r="AW25" s="83"/>
      <c r="AX25" s="83"/>
      <c r="AY25" s="83"/>
      <c r="AZ25" s="84"/>
      <c r="BA25" s="82"/>
      <c r="BB25" s="83"/>
      <c r="BC25" s="83"/>
      <c r="BD25" s="83"/>
      <c r="BE25" s="84"/>
      <c r="BF25" s="82"/>
      <c r="BG25" s="83"/>
      <c r="BH25" s="83"/>
      <c r="BI25" s="83"/>
      <c r="BJ25" s="84"/>
      <c r="BK25" s="85"/>
    </row>
    <row r="26" spans="1:63" ht="3.75" customHeight="1">
      <c r="A26" s="77"/>
      <c r="B26" s="90"/>
      <c r="C26" s="186"/>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8"/>
    </row>
    <row r="27" spans="1:63" ht="15">
      <c r="A27" s="77" t="s">
        <v>156</v>
      </c>
      <c r="B27" s="78" t="s">
        <v>157</v>
      </c>
      <c r="C27" s="186"/>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8"/>
    </row>
    <row r="28" spans="1:63" s="91" customFormat="1" ht="15">
      <c r="A28" s="77" t="s">
        <v>135</v>
      </c>
      <c r="B28" s="80" t="s">
        <v>158</v>
      </c>
      <c r="C28" s="191"/>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3"/>
    </row>
    <row r="29" spans="1:63" s="91" customFormat="1" ht="15">
      <c r="A29" s="77"/>
      <c r="B29" s="81" t="s">
        <v>137</v>
      </c>
      <c r="C29" s="92"/>
      <c r="D29" s="93"/>
      <c r="E29" s="93"/>
      <c r="F29" s="93"/>
      <c r="G29" s="94"/>
      <c r="H29" s="92"/>
      <c r="I29" s="93"/>
      <c r="J29" s="93"/>
      <c r="K29" s="93"/>
      <c r="L29" s="94"/>
      <c r="M29" s="92"/>
      <c r="N29" s="93"/>
      <c r="O29" s="93"/>
      <c r="P29" s="93"/>
      <c r="Q29" s="94"/>
      <c r="R29" s="92"/>
      <c r="S29" s="93"/>
      <c r="T29" s="93"/>
      <c r="U29" s="93"/>
      <c r="V29" s="94"/>
      <c r="W29" s="92"/>
      <c r="X29" s="93"/>
      <c r="Y29" s="93"/>
      <c r="Z29" s="93"/>
      <c r="AA29" s="94"/>
      <c r="AB29" s="92"/>
      <c r="AC29" s="93"/>
      <c r="AD29" s="93"/>
      <c r="AE29" s="93"/>
      <c r="AF29" s="94"/>
      <c r="AG29" s="92"/>
      <c r="AH29" s="93"/>
      <c r="AI29" s="93"/>
      <c r="AJ29" s="93"/>
      <c r="AK29" s="94"/>
      <c r="AL29" s="92"/>
      <c r="AM29" s="93"/>
      <c r="AN29" s="93"/>
      <c r="AO29" s="93"/>
      <c r="AP29" s="94"/>
      <c r="AQ29" s="92"/>
      <c r="AR29" s="93"/>
      <c r="AS29" s="93"/>
      <c r="AT29" s="93"/>
      <c r="AU29" s="94"/>
      <c r="AV29" s="92"/>
      <c r="AW29" s="93"/>
      <c r="AX29" s="93"/>
      <c r="AY29" s="93"/>
      <c r="AZ29" s="94"/>
      <c r="BA29" s="92"/>
      <c r="BB29" s="93"/>
      <c r="BC29" s="93"/>
      <c r="BD29" s="93"/>
      <c r="BE29" s="94"/>
      <c r="BF29" s="92"/>
      <c r="BG29" s="93"/>
      <c r="BH29" s="93"/>
      <c r="BI29" s="93"/>
      <c r="BJ29" s="94"/>
      <c r="BK29" s="77"/>
    </row>
    <row r="30" spans="1:63" s="91" customFormat="1" ht="15">
      <c r="A30" s="77"/>
      <c r="B30" s="81" t="s">
        <v>138</v>
      </c>
      <c r="C30" s="92"/>
      <c r="D30" s="93"/>
      <c r="E30" s="93"/>
      <c r="F30" s="93"/>
      <c r="G30" s="94"/>
      <c r="H30" s="92"/>
      <c r="I30" s="93"/>
      <c r="J30" s="93"/>
      <c r="K30" s="93"/>
      <c r="L30" s="94"/>
      <c r="M30" s="92"/>
      <c r="N30" s="93"/>
      <c r="O30" s="93"/>
      <c r="P30" s="93"/>
      <c r="Q30" s="94"/>
      <c r="R30" s="92"/>
      <c r="S30" s="93"/>
      <c r="T30" s="93"/>
      <c r="U30" s="93"/>
      <c r="V30" s="94"/>
      <c r="W30" s="92"/>
      <c r="X30" s="93"/>
      <c r="Y30" s="93"/>
      <c r="Z30" s="93"/>
      <c r="AA30" s="94"/>
      <c r="AB30" s="92"/>
      <c r="AC30" s="93"/>
      <c r="AD30" s="93"/>
      <c r="AE30" s="93"/>
      <c r="AF30" s="94"/>
      <c r="AG30" s="92"/>
      <c r="AH30" s="93"/>
      <c r="AI30" s="93"/>
      <c r="AJ30" s="93"/>
      <c r="AK30" s="94"/>
      <c r="AL30" s="92"/>
      <c r="AM30" s="93"/>
      <c r="AN30" s="93"/>
      <c r="AO30" s="93"/>
      <c r="AP30" s="94"/>
      <c r="AQ30" s="92"/>
      <c r="AR30" s="93"/>
      <c r="AS30" s="93"/>
      <c r="AT30" s="93"/>
      <c r="AU30" s="94"/>
      <c r="AV30" s="92"/>
      <c r="AW30" s="93"/>
      <c r="AX30" s="93"/>
      <c r="AY30" s="93"/>
      <c r="AZ30" s="94"/>
      <c r="BA30" s="92"/>
      <c r="BB30" s="93"/>
      <c r="BC30" s="93"/>
      <c r="BD30" s="93"/>
      <c r="BE30" s="94"/>
      <c r="BF30" s="92"/>
      <c r="BG30" s="93"/>
      <c r="BH30" s="93"/>
      <c r="BI30" s="93"/>
      <c r="BJ30" s="94"/>
      <c r="BK30" s="77"/>
    </row>
    <row r="31" spans="1:63" ht="15">
      <c r="A31" s="77" t="s">
        <v>139</v>
      </c>
      <c r="B31" s="80" t="s">
        <v>159</v>
      </c>
      <c r="C31" s="186"/>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8"/>
    </row>
    <row r="32" spans="1:63" ht="15">
      <c r="A32" s="77"/>
      <c r="B32" s="81" t="s">
        <v>137</v>
      </c>
      <c r="C32" s="82"/>
      <c r="D32" s="83"/>
      <c r="E32" s="83"/>
      <c r="F32" s="83"/>
      <c r="G32" s="84"/>
      <c r="H32" s="82"/>
      <c r="I32" s="83"/>
      <c r="J32" s="83"/>
      <c r="K32" s="83"/>
      <c r="L32" s="84"/>
      <c r="M32" s="82"/>
      <c r="N32" s="83"/>
      <c r="O32" s="83"/>
      <c r="P32" s="83"/>
      <c r="Q32" s="84"/>
      <c r="R32" s="82"/>
      <c r="S32" s="83"/>
      <c r="T32" s="83"/>
      <c r="U32" s="83"/>
      <c r="V32" s="84"/>
      <c r="W32" s="82"/>
      <c r="X32" s="83"/>
      <c r="Y32" s="83"/>
      <c r="Z32" s="83"/>
      <c r="AA32" s="84"/>
      <c r="AB32" s="82"/>
      <c r="AC32" s="83"/>
      <c r="AD32" s="83"/>
      <c r="AE32" s="83"/>
      <c r="AF32" s="84"/>
      <c r="AG32" s="82"/>
      <c r="AH32" s="83"/>
      <c r="AI32" s="83"/>
      <c r="AJ32" s="83"/>
      <c r="AK32" s="84"/>
      <c r="AL32" s="82"/>
      <c r="AM32" s="83"/>
      <c r="AN32" s="83"/>
      <c r="AO32" s="83"/>
      <c r="AP32" s="84"/>
      <c r="AQ32" s="82"/>
      <c r="AR32" s="83"/>
      <c r="AS32" s="83"/>
      <c r="AT32" s="83"/>
      <c r="AU32" s="84"/>
      <c r="AV32" s="82"/>
      <c r="AW32" s="83"/>
      <c r="AX32" s="83"/>
      <c r="AY32" s="83"/>
      <c r="AZ32" s="84"/>
      <c r="BA32" s="82"/>
      <c r="BB32" s="83"/>
      <c r="BC32" s="83"/>
      <c r="BD32" s="83"/>
      <c r="BE32" s="84"/>
      <c r="BF32" s="82"/>
      <c r="BG32" s="83"/>
      <c r="BH32" s="83"/>
      <c r="BI32" s="83"/>
      <c r="BJ32" s="84"/>
      <c r="BK32" s="85"/>
    </row>
    <row r="33" spans="1:63" ht="15">
      <c r="A33" s="77"/>
      <c r="B33" s="81" t="s">
        <v>141</v>
      </c>
      <c r="C33" s="82"/>
      <c r="D33" s="83"/>
      <c r="E33" s="83"/>
      <c r="F33" s="83"/>
      <c r="G33" s="84"/>
      <c r="H33" s="82"/>
      <c r="I33" s="83"/>
      <c r="J33" s="83"/>
      <c r="K33" s="83"/>
      <c r="L33" s="84"/>
      <c r="M33" s="82"/>
      <c r="N33" s="83"/>
      <c r="O33" s="83"/>
      <c r="P33" s="83"/>
      <c r="Q33" s="84"/>
      <c r="R33" s="82"/>
      <c r="S33" s="83"/>
      <c r="T33" s="83"/>
      <c r="U33" s="83"/>
      <c r="V33" s="84"/>
      <c r="W33" s="82"/>
      <c r="X33" s="83"/>
      <c r="Y33" s="83"/>
      <c r="Z33" s="83"/>
      <c r="AA33" s="84"/>
      <c r="AB33" s="82"/>
      <c r="AC33" s="83"/>
      <c r="AD33" s="83"/>
      <c r="AE33" s="83"/>
      <c r="AF33" s="84"/>
      <c r="AG33" s="82"/>
      <c r="AH33" s="83"/>
      <c r="AI33" s="83"/>
      <c r="AJ33" s="83"/>
      <c r="AK33" s="84"/>
      <c r="AL33" s="82"/>
      <c r="AM33" s="83"/>
      <c r="AN33" s="83"/>
      <c r="AO33" s="83"/>
      <c r="AP33" s="84"/>
      <c r="AQ33" s="82"/>
      <c r="AR33" s="83"/>
      <c r="AS33" s="83"/>
      <c r="AT33" s="83"/>
      <c r="AU33" s="84"/>
      <c r="AV33" s="82"/>
      <c r="AW33" s="83"/>
      <c r="AX33" s="83"/>
      <c r="AY33" s="83"/>
      <c r="AZ33" s="84"/>
      <c r="BA33" s="82"/>
      <c r="BB33" s="83"/>
      <c r="BC33" s="83"/>
      <c r="BD33" s="83"/>
      <c r="BE33" s="84"/>
      <c r="BF33" s="82"/>
      <c r="BG33" s="83"/>
      <c r="BH33" s="83"/>
      <c r="BI33" s="83"/>
      <c r="BJ33" s="84"/>
      <c r="BK33" s="85"/>
    </row>
    <row r="34" spans="1:63" ht="15">
      <c r="A34" s="77"/>
      <c r="B34" s="89" t="s">
        <v>160</v>
      </c>
      <c r="C34" s="82"/>
      <c r="D34" s="83"/>
      <c r="E34" s="83"/>
      <c r="F34" s="83"/>
      <c r="G34" s="84"/>
      <c r="H34" s="82"/>
      <c r="I34" s="83"/>
      <c r="J34" s="83"/>
      <c r="K34" s="83"/>
      <c r="L34" s="84"/>
      <c r="M34" s="82"/>
      <c r="N34" s="83"/>
      <c r="O34" s="83"/>
      <c r="P34" s="83"/>
      <c r="Q34" s="84"/>
      <c r="R34" s="82"/>
      <c r="S34" s="83"/>
      <c r="T34" s="83"/>
      <c r="U34" s="83"/>
      <c r="V34" s="84"/>
      <c r="W34" s="82"/>
      <c r="X34" s="83"/>
      <c r="Y34" s="83"/>
      <c r="Z34" s="83"/>
      <c r="AA34" s="84"/>
      <c r="AB34" s="82"/>
      <c r="AC34" s="83"/>
      <c r="AD34" s="83"/>
      <c r="AE34" s="83"/>
      <c r="AF34" s="84"/>
      <c r="AG34" s="82"/>
      <c r="AH34" s="83"/>
      <c r="AI34" s="83"/>
      <c r="AJ34" s="83"/>
      <c r="AK34" s="84"/>
      <c r="AL34" s="82"/>
      <c r="AM34" s="83"/>
      <c r="AN34" s="83"/>
      <c r="AO34" s="83"/>
      <c r="AP34" s="84"/>
      <c r="AQ34" s="82"/>
      <c r="AR34" s="83"/>
      <c r="AS34" s="83"/>
      <c r="AT34" s="83"/>
      <c r="AU34" s="84"/>
      <c r="AV34" s="82"/>
      <c r="AW34" s="83"/>
      <c r="AX34" s="83"/>
      <c r="AY34" s="83"/>
      <c r="AZ34" s="84"/>
      <c r="BA34" s="82"/>
      <c r="BB34" s="83"/>
      <c r="BC34" s="83"/>
      <c r="BD34" s="83"/>
      <c r="BE34" s="84"/>
      <c r="BF34" s="82"/>
      <c r="BG34" s="83"/>
      <c r="BH34" s="83"/>
      <c r="BI34" s="83"/>
      <c r="BJ34" s="84"/>
      <c r="BK34" s="85"/>
    </row>
    <row r="35" spans="1:63" ht="3" customHeight="1">
      <c r="A35" s="77"/>
      <c r="B35" s="80"/>
      <c r="C35" s="186"/>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8"/>
    </row>
    <row r="36" spans="1:63" ht="15">
      <c r="A36" s="77" t="s">
        <v>161</v>
      </c>
      <c r="B36" s="78" t="s">
        <v>162</v>
      </c>
      <c r="C36" s="186"/>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8"/>
    </row>
    <row r="37" spans="1:63" ht="15">
      <c r="A37" s="77" t="s">
        <v>135</v>
      </c>
      <c r="B37" s="80" t="s">
        <v>163</v>
      </c>
      <c r="C37" s="186"/>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8"/>
    </row>
    <row r="38" spans="1:63" ht="15">
      <c r="A38" s="77"/>
      <c r="B38" s="81" t="s">
        <v>137</v>
      </c>
      <c r="C38" s="82"/>
      <c r="D38" s="83"/>
      <c r="E38" s="83"/>
      <c r="F38" s="83"/>
      <c r="G38" s="84"/>
      <c r="H38" s="82"/>
      <c r="I38" s="83"/>
      <c r="J38" s="83"/>
      <c r="K38" s="83"/>
      <c r="L38" s="84"/>
      <c r="M38" s="82"/>
      <c r="N38" s="83"/>
      <c r="O38" s="83"/>
      <c r="P38" s="83"/>
      <c r="Q38" s="84"/>
      <c r="R38" s="82"/>
      <c r="S38" s="83"/>
      <c r="T38" s="83"/>
      <c r="U38" s="83"/>
      <c r="V38" s="84"/>
      <c r="W38" s="82"/>
      <c r="X38" s="83"/>
      <c r="Y38" s="83"/>
      <c r="Z38" s="83"/>
      <c r="AA38" s="84"/>
      <c r="AB38" s="82"/>
      <c r="AC38" s="83"/>
      <c r="AD38" s="83"/>
      <c r="AE38" s="83"/>
      <c r="AF38" s="84"/>
      <c r="AG38" s="82"/>
      <c r="AH38" s="83"/>
      <c r="AI38" s="83"/>
      <c r="AJ38" s="83"/>
      <c r="AK38" s="84"/>
      <c r="AL38" s="82"/>
      <c r="AM38" s="83"/>
      <c r="AN38" s="83"/>
      <c r="AO38" s="83"/>
      <c r="AP38" s="84"/>
      <c r="AQ38" s="82"/>
      <c r="AR38" s="83"/>
      <c r="AS38" s="83"/>
      <c r="AT38" s="83"/>
      <c r="AU38" s="84"/>
      <c r="AV38" s="82"/>
      <c r="AW38" s="83"/>
      <c r="AX38" s="83"/>
      <c r="AY38" s="83"/>
      <c r="AZ38" s="84"/>
      <c r="BA38" s="82"/>
      <c r="BB38" s="83"/>
      <c r="BC38" s="83"/>
      <c r="BD38" s="83"/>
      <c r="BE38" s="84"/>
      <c r="BF38" s="82"/>
      <c r="BG38" s="83"/>
      <c r="BH38" s="83"/>
      <c r="BI38" s="83"/>
      <c r="BJ38" s="84"/>
      <c r="BK38" s="85"/>
    </row>
    <row r="39" spans="1:63" ht="15">
      <c r="A39" s="77"/>
      <c r="B39" s="89" t="s">
        <v>164</v>
      </c>
      <c r="C39" s="82"/>
      <c r="D39" s="83"/>
      <c r="E39" s="83"/>
      <c r="F39" s="83"/>
      <c r="G39" s="84"/>
      <c r="H39" s="82"/>
      <c r="I39" s="83"/>
      <c r="J39" s="83"/>
      <c r="K39" s="83"/>
      <c r="L39" s="84"/>
      <c r="M39" s="82"/>
      <c r="N39" s="83"/>
      <c r="O39" s="83"/>
      <c r="P39" s="83"/>
      <c r="Q39" s="84"/>
      <c r="R39" s="82"/>
      <c r="S39" s="83"/>
      <c r="T39" s="83"/>
      <c r="U39" s="83"/>
      <c r="V39" s="84"/>
      <c r="W39" s="82"/>
      <c r="X39" s="83"/>
      <c r="Y39" s="83"/>
      <c r="Z39" s="83"/>
      <c r="AA39" s="84"/>
      <c r="AB39" s="82"/>
      <c r="AC39" s="83"/>
      <c r="AD39" s="83"/>
      <c r="AE39" s="83"/>
      <c r="AF39" s="84"/>
      <c r="AG39" s="82"/>
      <c r="AH39" s="83"/>
      <c r="AI39" s="83"/>
      <c r="AJ39" s="83"/>
      <c r="AK39" s="84"/>
      <c r="AL39" s="82"/>
      <c r="AM39" s="83"/>
      <c r="AN39" s="83"/>
      <c r="AO39" s="83"/>
      <c r="AP39" s="84"/>
      <c r="AQ39" s="82"/>
      <c r="AR39" s="83"/>
      <c r="AS39" s="83"/>
      <c r="AT39" s="83"/>
      <c r="AU39" s="84"/>
      <c r="AV39" s="82"/>
      <c r="AW39" s="83"/>
      <c r="AX39" s="83"/>
      <c r="AY39" s="83"/>
      <c r="AZ39" s="84"/>
      <c r="BA39" s="82"/>
      <c r="BB39" s="83"/>
      <c r="BC39" s="83"/>
      <c r="BD39" s="83"/>
      <c r="BE39" s="84"/>
      <c r="BF39" s="82"/>
      <c r="BG39" s="83"/>
      <c r="BH39" s="83"/>
      <c r="BI39" s="83"/>
      <c r="BJ39" s="84"/>
      <c r="BK39" s="85"/>
    </row>
    <row r="40" spans="1:63" ht="2.25" customHeight="1">
      <c r="A40" s="77"/>
      <c r="B40" s="80"/>
      <c r="C40" s="186"/>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8"/>
    </row>
    <row r="41" spans="1:63" ht="15">
      <c r="A41" s="77" t="s">
        <v>165</v>
      </c>
      <c r="B41" s="78" t="s">
        <v>166</v>
      </c>
      <c r="C41" s="186"/>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8"/>
    </row>
    <row r="42" spans="1:63" ht="15">
      <c r="A42" s="77" t="s">
        <v>135</v>
      </c>
      <c r="B42" s="80" t="s">
        <v>167</v>
      </c>
      <c r="C42" s="186"/>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8"/>
    </row>
    <row r="43" spans="1:63" ht="15">
      <c r="A43" s="77"/>
      <c r="B43" s="81" t="s">
        <v>137</v>
      </c>
      <c r="C43" s="82"/>
      <c r="D43" s="83"/>
      <c r="E43" s="83"/>
      <c r="F43" s="83"/>
      <c r="G43" s="84"/>
      <c r="H43" s="82"/>
      <c r="I43" s="83"/>
      <c r="J43" s="83"/>
      <c r="K43" s="83"/>
      <c r="L43" s="84"/>
      <c r="M43" s="82"/>
      <c r="N43" s="83"/>
      <c r="O43" s="83"/>
      <c r="P43" s="83"/>
      <c r="Q43" s="84"/>
      <c r="R43" s="82"/>
      <c r="S43" s="83"/>
      <c r="T43" s="83"/>
      <c r="U43" s="83"/>
      <c r="V43" s="84"/>
      <c r="W43" s="82"/>
      <c r="X43" s="83"/>
      <c r="Y43" s="83"/>
      <c r="Z43" s="83"/>
      <c r="AA43" s="84"/>
      <c r="AB43" s="82"/>
      <c r="AC43" s="83"/>
      <c r="AD43" s="83"/>
      <c r="AE43" s="83"/>
      <c r="AF43" s="84"/>
      <c r="AG43" s="82"/>
      <c r="AH43" s="83"/>
      <c r="AI43" s="83"/>
      <c r="AJ43" s="83"/>
      <c r="AK43" s="84"/>
      <c r="AL43" s="82"/>
      <c r="AM43" s="83"/>
      <c r="AN43" s="83"/>
      <c r="AO43" s="83"/>
      <c r="AP43" s="84"/>
      <c r="AQ43" s="82"/>
      <c r="AR43" s="83"/>
      <c r="AS43" s="83"/>
      <c r="AT43" s="83"/>
      <c r="AU43" s="84"/>
      <c r="AV43" s="82"/>
      <c r="AW43" s="83"/>
      <c r="AX43" s="83"/>
      <c r="AY43" s="83"/>
      <c r="AZ43" s="84"/>
      <c r="BA43" s="82"/>
      <c r="BB43" s="83"/>
      <c r="BC43" s="83"/>
      <c r="BD43" s="83"/>
      <c r="BE43" s="84"/>
      <c r="BF43" s="82"/>
      <c r="BG43" s="83"/>
      <c r="BH43" s="83"/>
      <c r="BI43" s="83"/>
      <c r="BJ43" s="84"/>
      <c r="BK43" s="85"/>
    </row>
    <row r="44" spans="1:63" ht="15">
      <c r="A44" s="77"/>
      <c r="B44" s="81" t="s">
        <v>138</v>
      </c>
      <c r="C44" s="82"/>
      <c r="D44" s="83"/>
      <c r="E44" s="83"/>
      <c r="F44" s="83"/>
      <c r="G44" s="84"/>
      <c r="H44" s="82"/>
      <c r="I44" s="83"/>
      <c r="J44" s="83"/>
      <c r="K44" s="83"/>
      <c r="L44" s="84"/>
      <c r="M44" s="82"/>
      <c r="N44" s="83"/>
      <c r="O44" s="83"/>
      <c r="P44" s="83"/>
      <c r="Q44" s="84"/>
      <c r="R44" s="82"/>
      <c r="S44" s="83"/>
      <c r="T44" s="83"/>
      <c r="U44" s="83"/>
      <c r="V44" s="84"/>
      <c r="W44" s="82"/>
      <c r="X44" s="83"/>
      <c r="Y44" s="83"/>
      <c r="Z44" s="83"/>
      <c r="AA44" s="84"/>
      <c r="AB44" s="82"/>
      <c r="AC44" s="83"/>
      <c r="AD44" s="83"/>
      <c r="AE44" s="83"/>
      <c r="AF44" s="84"/>
      <c r="AG44" s="82"/>
      <c r="AH44" s="83"/>
      <c r="AI44" s="83"/>
      <c r="AJ44" s="83"/>
      <c r="AK44" s="84"/>
      <c r="AL44" s="82"/>
      <c r="AM44" s="83"/>
      <c r="AN44" s="83"/>
      <c r="AO44" s="83"/>
      <c r="AP44" s="84"/>
      <c r="AQ44" s="82"/>
      <c r="AR44" s="83"/>
      <c r="AS44" s="83"/>
      <c r="AT44" s="83"/>
      <c r="AU44" s="84"/>
      <c r="AV44" s="82"/>
      <c r="AW44" s="83"/>
      <c r="AX44" s="83"/>
      <c r="AY44" s="83"/>
      <c r="AZ44" s="84"/>
      <c r="BA44" s="82"/>
      <c r="BB44" s="83"/>
      <c r="BC44" s="83"/>
      <c r="BD44" s="83"/>
      <c r="BE44" s="84"/>
      <c r="BF44" s="82"/>
      <c r="BG44" s="83"/>
      <c r="BH44" s="83"/>
      <c r="BI44" s="83"/>
      <c r="BJ44" s="84"/>
      <c r="BK44" s="85"/>
    </row>
    <row r="45" spans="1:63" ht="15">
      <c r="A45" s="77" t="s">
        <v>139</v>
      </c>
      <c r="B45" s="80" t="s">
        <v>168</v>
      </c>
      <c r="C45" s="186"/>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8"/>
    </row>
    <row r="46" spans="1:63" ht="15">
      <c r="A46" s="77"/>
      <c r="B46" s="81" t="s">
        <v>137</v>
      </c>
      <c r="C46" s="82"/>
      <c r="D46" s="83"/>
      <c r="E46" s="83"/>
      <c r="F46" s="83"/>
      <c r="G46" s="84"/>
      <c r="H46" s="82"/>
      <c r="I46" s="83"/>
      <c r="J46" s="83"/>
      <c r="K46" s="83"/>
      <c r="L46" s="84"/>
      <c r="M46" s="82"/>
      <c r="N46" s="83"/>
      <c r="O46" s="83"/>
      <c r="P46" s="83"/>
      <c r="Q46" s="84"/>
      <c r="R46" s="82"/>
      <c r="S46" s="83"/>
      <c r="T46" s="83"/>
      <c r="U46" s="83"/>
      <c r="V46" s="84"/>
      <c r="W46" s="82"/>
      <c r="X46" s="83"/>
      <c r="Y46" s="83"/>
      <c r="Z46" s="83"/>
      <c r="AA46" s="84"/>
      <c r="AB46" s="82"/>
      <c r="AC46" s="83"/>
      <c r="AD46" s="83"/>
      <c r="AE46" s="83"/>
      <c r="AF46" s="84"/>
      <c r="AG46" s="82"/>
      <c r="AH46" s="83"/>
      <c r="AI46" s="83"/>
      <c r="AJ46" s="83"/>
      <c r="AK46" s="84"/>
      <c r="AL46" s="82"/>
      <c r="AM46" s="83"/>
      <c r="AN46" s="83"/>
      <c r="AO46" s="83"/>
      <c r="AP46" s="84"/>
      <c r="AQ46" s="82"/>
      <c r="AR46" s="83"/>
      <c r="AS46" s="83"/>
      <c r="AT46" s="83"/>
      <c r="AU46" s="84"/>
      <c r="AV46" s="82"/>
      <c r="AW46" s="83"/>
      <c r="AX46" s="83"/>
      <c r="AY46" s="83"/>
      <c r="AZ46" s="84"/>
      <c r="BA46" s="82"/>
      <c r="BB46" s="83"/>
      <c r="BC46" s="83"/>
      <c r="BD46" s="83"/>
      <c r="BE46" s="84"/>
      <c r="BF46" s="82"/>
      <c r="BG46" s="83"/>
      <c r="BH46" s="83"/>
      <c r="BI46" s="83"/>
      <c r="BJ46" s="84"/>
      <c r="BK46" s="85"/>
    </row>
    <row r="47" spans="1:63" ht="15">
      <c r="A47" s="77"/>
      <c r="B47" s="81" t="s">
        <v>141</v>
      </c>
      <c r="C47" s="82"/>
      <c r="D47" s="83"/>
      <c r="E47" s="83"/>
      <c r="F47" s="83"/>
      <c r="G47" s="84"/>
      <c r="H47" s="82"/>
      <c r="I47" s="83"/>
      <c r="J47" s="83"/>
      <c r="K47" s="83"/>
      <c r="L47" s="84"/>
      <c r="M47" s="82"/>
      <c r="N47" s="83"/>
      <c r="O47" s="83"/>
      <c r="P47" s="83"/>
      <c r="Q47" s="84"/>
      <c r="R47" s="82"/>
      <c r="S47" s="83"/>
      <c r="T47" s="83"/>
      <c r="U47" s="83"/>
      <c r="V47" s="84"/>
      <c r="W47" s="82"/>
      <c r="X47" s="83"/>
      <c r="Y47" s="83"/>
      <c r="Z47" s="83"/>
      <c r="AA47" s="84"/>
      <c r="AB47" s="82"/>
      <c r="AC47" s="83"/>
      <c r="AD47" s="83"/>
      <c r="AE47" s="83"/>
      <c r="AF47" s="84"/>
      <c r="AG47" s="82"/>
      <c r="AH47" s="83"/>
      <c r="AI47" s="83"/>
      <c r="AJ47" s="83"/>
      <c r="AK47" s="84"/>
      <c r="AL47" s="82"/>
      <c r="AM47" s="83"/>
      <c r="AN47" s="83"/>
      <c r="AO47" s="83"/>
      <c r="AP47" s="84"/>
      <c r="AQ47" s="82"/>
      <c r="AR47" s="83"/>
      <c r="AS47" s="83"/>
      <c r="AT47" s="83"/>
      <c r="AU47" s="84"/>
      <c r="AV47" s="82"/>
      <c r="AW47" s="83"/>
      <c r="AX47" s="83"/>
      <c r="AY47" s="83"/>
      <c r="AZ47" s="84"/>
      <c r="BA47" s="82"/>
      <c r="BB47" s="83"/>
      <c r="BC47" s="83"/>
      <c r="BD47" s="83"/>
      <c r="BE47" s="84"/>
      <c r="BF47" s="82"/>
      <c r="BG47" s="83"/>
      <c r="BH47" s="83"/>
      <c r="BI47" s="83"/>
      <c r="BJ47" s="84"/>
      <c r="BK47" s="85"/>
    </row>
    <row r="48" spans="1:63" ht="15">
      <c r="A48" s="77"/>
      <c r="B48" s="89" t="s">
        <v>160</v>
      </c>
      <c r="C48" s="82"/>
      <c r="D48" s="83"/>
      <c r="E48" s="83"/>
      <c r="F48" s="83"/>
      <c r="G48" s="84"/>
      <c r="H48" s="82"/>
      <c r="I48" s="83"/>
      <c r="J48" s="83"/>
      <c r="K48" s="83"/>
      <c r="L48" s="84"/>
      <c r="M48" s="82"/>
      <c r="N48" s="83"/>
      <c r="O48" s="83"/>
      <c r="P48" s="83"/>
      <c r="Q48" s="84"/>
      <c r="R48" s="82"/>
      <c r="S48" s="83"/>
      <c r="T48" s="83"/>
      <c r="U48" s="83"/>
      <c r="V48" s="84"/>
      <c r="W48" s="82"/>
      <c r="X48" s="83"/>
      <c r="Y48" s="83"/>
      <c r="Z48" s="83"/>
      <c r="AA48" s="84"/>
      <c r="AB48" s="82"/>
      <c r="AC48" s="83"/>
      <c r="AD48" s="83"/>
      <c r="AE48" s="83"/>
      <c r="AF48" s="84"/>
      <c r="AG48" s="82"/>
      <c r="AH48" s="83"/>
      <c r="AI48" s="83"/>
      <c r="AJ48" s="83"/>
      <c r="AK48" s="84"/>
      <c r="AL48" s="82"/>
      <c r="AM48" s="83"/>
      <c r="AN48" s="83"/>
      <c r="AO48" s="83"/>
      <c r="AP48" s="84"/>
      <c r="AQ48" s="82"/>
      <c r="AR48" s="83"/>
      <c r="AS48" s="83"/>
      <c r="AT48" s="83"/>
      <c r="AU48" s="84"/>
      <c r="AV48" s="82"/>
      <c r="AW48" s="83"/>
      <c r="AX48" s="83"/>
      <c r="AY48" s="83"/>
      <c r="AZ48" s="84"/>
      <c r="BA48" s="82"/>
      <c r="BB48" s="83"/>
      <c r="BC48" s="83"/>
      <c r="BD48" s="83"/>
      <c r="BE48" s="84"/>
      <c r="BF48" s="82"/>
      <c r="BG48" s="83"/>
      <c r="BH48" s="83"/>
      <c r="BI48" s="83"/>
      <c r="BJ48" s="84"/>
      <c r="BK48" s="85"/>
    </row>
    <row r="49" spans="1:63" ht="4.5" customHeight="1">
      <c r="A49" s="77"/>
      <c r="B49" s="80"/>
      <c r="C49" s="186"/>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8"/>
    </row>
    <row r="50" spans="1:63" ht="15">
      <c r="A50" s="77" t="s">
        <v>169</v>
      </c>
      <c r="B50" s="78" t="s">
        <v>170</v>
      </c>
      <c r="C50" s="186"/>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8"/>
    </row>
    <row r="51" spans="1:63" ht="15">
      <c r="A51" s="77" t="s">
        <v>135</v>
      </c>
      <c r="B51" s="80" t="s">
        <v>171</v>
      </c>
      <c r="C51" s="186"/>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8"/>
    </row>
    <row r="52" spans="1:63" ht="15">
      <c r="A52" s="77"/>
      <c r="B52" s="81" t="s">
        <v>137</v>
      </c>
      <c r="C52" s="82"/>
      <c r="D52" s="83"/>
      <c r="E52" s="83"/>
      <c r="F52" s="83"/>
      <c r="G52" s="84"/>
      <c r="H52" s="82"/>
      <c r="I52" s="83"/>
      <c r="J52" s="83"/>
      <c r="K52" s="83"/>
      <c r="L52" s="84"/>
      <c r="M52" s="82"/>
      <c r="N52" s="83"/>
      <c r="O52" s="83"/>
      <c r="P52" s="83"/>
      <c r="Q52" s="84"/>
      <c r="R52" s="82"/>
      <c r="S52" s="83"/>
      <c r="T52" s="83"/>
      <c r="U52" s="83"/>
      <c r="V52" s="84"/>
      <c r="W52" s="82"/>
      <c r="X52" s="83"/>
      <c r="Y52" s="83"/>
      <c r="Z52" s="83"/>
      <c r="AA52" s="84"/>
      <c r="AB52" s="82"/>
      <c r="AC52" s="83"/>
      <c r="AD52" s="83"/>
      <c r="AE52" s="83"/>
      <c r="AF52" s="84"/>
      <c r="AG52" s="82"/>
      <c r="AH52" s="83"/>
      <c r="AI52" s="83"/>
      <c r="AJ52" s="83"/>
      <c r="AK52" s="84"/>
      <c r="AL52" s="82"/>
      <c r="AM52" s="83"/>
      <c r="AN52" s="83"/>
      <c r="AO52" s="83"/>
      <c r="AP52" s="84"/>
      <c r="AQ52" s="82"/>
      <c r="AR52" s="83"/>
      <c r="AS52" s="83"/>
      <c r="AT52" s="83"/>
      <c r="AU52" s="84"/>
      <c r="AV52" s="82"/>
      <c r="AW52" s="83"/>
      <c r="AX52" s="83"/>
      <c r="AY52" s="83"/>
      <c r="AZ52" s="84"/>
      <c r="BA52" s="82"/>
      <c r="BB52" s="83"/>
      <c r="BC52" s="83"/>
      <c r="BD52" s="83"/>
      <c r="BE52" s="84"/>
      <c r="BF52" s="82"/>
      <c r="BG52" s="83"/>
      <c r="BH52" s="83"/>
      <c r="BI52" s="83"/>
      <c r="BJ52" s="84"/>
      <c r="BK52" s="85"/>
    </row>
    <row r="53" spans="1:63" ht="15">
      <c r="A53" s="77"/>
      <c r="B53" s="89" t="s">
        <v>164</v>
      </c>
      <c r="C53" s="82"/>
      <c r="D53" s="83"/>
      <c r="E53" s="83"/>
      <c r="F53" s="83"/>
      <c r="G53" s="84"/>
      <c r="H53" s="82"/>
      <c r="I53" s="83"/>
      <c r="J53" s="83"/>
      <c r="K53" s="83"/>
      <c r="L53" s="84"/>
      <c r="M53" s="82"/>
      <c r="N53" s="83"/>
      <c r="O53" s="83"/>
      <c r="P53" s="83"/>
      <c r="Q53" s="84"/>
      <c r="R53" s="82"/>
      <c r="S53" s="83"/>
      <c r="T53" s="83"/>
      <c r="U53" s="83"/>
      <c r="V53" s="84"/>
      <c r="W53" s="82"/>
      <c r="X53" s="83"/>
      <c r="Y53" s="83"/>
      <c r="Z53" s="83"/>
      <c r="AA53" s="84"/>
      <c r="AB53" s="82"/>
      <c r="AC53" s="83"/>
      <c r="AD53" s="83"/>
      <c r="AE53" s="83"/>
      <c r="AF53" s="84"/>
      <c r="AG53" s="82"/>
      <c r="AH53" s="83"/>
      <c r="AI53" s="83"/>
      <c r="AJ53" s="83"/>
      <c r="AK53" s="84"/>
      <c r="AL53" s="82"/>
      <c r="AM53" s="83"/>
      <c r="AN53" s="83"/>
      <c r="AO53" s="83"/>
      <c r="AP53" s="84"/>
      <c r="AQ53" s="82"/>
      <c r="AR53" s="83"/>
      <c r="AS53" s="83"/>
      <c r="AT53" s="83"/>
      <c r="AU53" s="84"/>
      <c r="AV53" s="82"/>
      <c r="AW53" s="83"/>
      <c r="AX53" s="83"/>
      <c r="AY53" s="83"/>
      <c r="AZ53" s="84"/>
      <c r="BA53" s="82"/>
      <c r="BB53" s="83"/>
      <c r="BC53" s="83"/>
      <c r="BD53" s="83"/>
      <c r="BE53" s="84"/>
      <c r="BF53" s="82"/>
      <c r="BG53" s="83"/>
      <c r="BH53" s="83"/>
      <c r="BI53" s="83"/>
      <c r="BJ53" s="84"/>
      <c r="BK53" s="85"/>
    </row>
    <row r="54" spans="1:63" ht="4.5" customHeight="1">
      <c r="A54" s="77"/>
      <c r="B54" s="95"/>
      <c r="C54" s="186"/>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8"/>
    </row>
    <row r="55" spans="1:63" ht="15">
      <c r="A55" s="77"/>
      <c r="B55" s="96" t="s">
        <v>172</v>
      </c>
      <c r="C55" s="97"/>
      <c r="D55" s="97">
        <f>D21</f>
        <v>262.4619207346389</v>
      </c>
      <c r="E55" s="97"/>
      <c r="F55" s="97"/>
      <c r="G55" s="98"/>
      <c r="H55" s="99"/>
      <c r="I55" s="97"/>
      <c r="J55" s="97">
        <f>J21</f>
        <v>1313.628666270862</v>
      </c>
      <c r="K55" s="97"/>
      <c r="L55" s="98"/>
      <c r="M55" s="99"/>
      <c r="N55" s="97"/>
      <c r="O55" s="97"/>
      <c r="P55" s="97"/>
      <c r="Q55" s="98"/>
      <c r="R55" s="99"/>
      <c r="S55" s="97"/>
      <c r="T55" s="97">
        <f>T21</f>
        <v>51.64494422278</v>
      </c>
      <c r="U55" s="97"/>
      <c r="V55" s="98"/>
      <c r="W55" s="99"/>
      <c r="X55" s="97"/>
      <c r="Y55" s="97"/>
      <c r="Z55" s="97"/>
      <c r="AA55" s="98"/>
      <c r="AB55" s="99"/>
      <c r="AC55" s="97"/>
      <c r="AD55" s="97">
        <f>AD21</f>
        <v>42.036280077600004</v>
      </c>
      <c r="AE55" s="97"/>
      <c r="AF55" s="98"/>
      <c r="AG55" s="99"/>
      <c r="AH55" s="97"/>
      <c r="AI55" s="97"/>
      <c r="AJ55" s="97"/>
      <c r="AK55" s="98"/>
      <c r="AL55" s="99"/>
      <c r="AM55" s="97"/>
      <c r="AN55" s="97">
        <f>AN21</f>
        <v>4.670697786399999</v>
      </c>
      <c r="AO55" s="97"/>
      <c r="AP55" s="98"/>
      <c r="AQ55" s="99"/>
      <c r="AR55" s="97"/>
      <c r="AS55" s="97"/>
      <c r="AT55" s="97"/>
      <c r="AU55" s="98"/>
      <c r="AV55" s="99"/>
      <c r="AW55" s="97"/>
      <c r="AX55" s="97"/>
      <c r="AY55" s="97"/>
      <c r="AZ55" s="98"/>
      <c r="BA55" s="99"/>
      <c r="BB55" s="97"/>
      <c r="BC55" s="97"/>
      <c r="BD55" s="97"/>
      <c r="BE55" s="98"/>
      <c r="BF55" s="99"/>
      <c r="BG55" s="97"/>
      <c r="BH55" s="97"/>
      <c r="BI55" s="97"/>
      <c r="BJ55" s="98"/>
      <c r="BK55" s="100">
        <f>D55+J55+T55+AD55+AN55</f>
        <v>1674.4425090922807</v>
      </c>
    </row>
    <row r="56" spans="1:63" ht="4.5" customHeight="1">
      <c r="A56" s="77"/>
      <c r="B56" s="96"/>
      <c r="C56" s="189"/>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90"/>
    </row>
    <row r="57" spans="1:63" ht="14.25" customHeight="1">
      <c r="A57" s="77" t="s">
        <v>173</v>
      </c>
      <c r="B57" s="101" t="s">
        <v>174</v>
      </c>
      <c r="C57" s="189"/>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90"/>
    </row>
    <row r="58" spans="1:63" ht="15">
      <c r="A58" s="77"/>
      <c r="B58" s="81" t="s">
        <v>137</v>
      </c>
      <c r="C58" s="83"/>
      <c r="D58" s="83"/>
      <c r="E58" s="83"/>
      <c r="F58" s="83"/>
      <c r="G58" s="102"/>
      <c r="H58" s="82"/>
      <c r="I58" s="83"/>
      <c r="J58" s="83"/>
      <c r="K58" s="83"/>
      <c r="L58" s="102"/>
      <c r="M58" s="82"/>
      <c r="N58" s="83"/>
      <c r="O58" s="83"/>
      <c r="P58" s="83"/>
      <c r="Q58" s="102"/>
      <c r="R58" s="82"/>
      <c r="S58" s="83"/>
      <c r="T58" s="83"/>
      <c r="U58" s="83"/>
      <c r="V58" s="84"/>
      <c r="W58" s="103"/>
      <c r="X58" s="83"/>
      <c r="Y58" s="83"/>
      <c r="Z58" s="83"/>
      <c r="AA58" s="102"/>
      <c r="AB58" s="82"/>
      <c r="AC58" s="83"/>
      <c r="AD58" s="83"/>
      <c r="AE58" s="83"/>
      <c r="AF58" s="102"/>
      <c r="AG58" s="82"/>
      <c r="AH58" s="83"/>
      <c r="AI58" s="83"/>
      <c r="AJ58" s="83"/>
      <c r="AK58" s="102"/>
      <c r="AL58" s="82"/>
      <c r="AM58" s="83"/>
      <c r="AN58" s="83"/>
      <c r="AO58" s="83"/>
      <c r="AP58" s="102"/>
      <c r="AQ58" s="82"/>
      <c r="AR58" s="83"/>
      <c r="AS58" s="83"/>
      <c r="AT58" s="83"/>
      <c r="AU58" s="102"/>
      <c r="AV58" s="82"/>
      <c r="AW58" s="83"/>
      <c r="AX58" s="83"/>
      <c r="AY58" s="83"/>
      <c r="AZ58" s="102"/>
      <c r="BA58" s="82"/>
      <c r="BB58" s="83"/>
      <c r="BC58" s="83"/>
      <c r="BD58" s="83"/>
      <c r="BE58" s="102"/>
      <c r="BF58" s="82"/>
      <c r="BG58" s="83"/>
      <c r="BH58" s="83"/>
      <c r="BI58" s="83"/>
      <c r="BJ58" s="102"/>
      <c r="BK58" s="82"/>
    </row>
    <row r="59" spans="1:63" ht="15.75" thickBot="1">
      <c r="A59" s="104"/>
      <c r="B59" s="89" t="s">
        <v>164</v>
      </c>
      <c r="C59" s="83"/>
      <c r="D59" s="83"/>
      <c r="E59" s="83"/>
      <c r="F59" s="83"/>
      <c r="G59" s="102"/>
      <c r="H59" s="82"/>
      <c r="I59" s="83"/>
      <c r="J59" s="83"/>
      <c r="K59" s="83"/>
      <c r="L59" s="102"/>
      <c r="M59" s="82"/>
      <c r="N59" s="83"/>
      <c r="O59" s="83"/>
      <c r="P59" s="83"/>
      <c r="Q59" s="102"/>
      <c r="R59" s="82"/>
      <c r="S59" s="83"/>
      <c r="T59" s="83"/>
      <c r="U59" s="83"/>
      <c r="V59" s="84"/>
      <c r="W59" s="103"/>
      <c r="X59" s="83"/>
      <c r="Y59" s="83"/>
      <c r="Z59" s="83"/>
      <c r="AA59" s="102"/>
      <c r="AB59" s="82"/>
      <c r="AC59" s="83"/>
      <c r="AD59" s="83"/>
      <c r="AE59" s="83"/>
      <c r="AF59" s="102"/>
      <c r="AG59" s="82"/>
      <c r="AH59" s="83"/>
      <c r="AI59" s="83"/>
      <c r="AJ59" s="83"/>
      <c r="AK59" s="102"/>
      <c r="AL59" s="82"/>
      <c r="AM59" s="83"/>
      <c r="AN59" s="83"/>
      <c r="AO59" s="83"/>
      <c r="AP59" s="102"/>
      <c r="AQ59" s="82"/>
      <c r="AR59" s="83"/>
      <c r="AS59" s="83"/>
      <c r="AT59" s="83"/>
      <c r="AU59" s="102"/>
      <c r="AV59" s="82"/>
      <c r="AW59" s="83"/>
      <c r="AX59" s="83"/>
      <c r="AY59" s="83"/>
      <c r="AZ59" s="102"/>
      <c r="BA59" s="82"/>
      <c r="BB59" s="83"/>
      <c r="BC59" s="83"/>
      <c r="BD59" s="83"/>
      <c r="BE59" s="102"/>
      <c r="BF59" s="82"/>
      <c r="BG59" s="83"/>
      <c r="BH59" s="83"/>
      <c r="BI59" s="83"/>
      <c r="BJ59" s="102"/>
      <c r="BK59" s="82"/>
    </row>
    <row r="60" spans="1:2" ht="6" customHeight="1">
      <c r="A60" s="91"/>
      <c r="B60" s="105"/>
    </row>
    <row r="61" spans="1:12" ht="15">
      <c r="A61" s="91"/>
      <c r="B61" s="91" t="s">
        <v>175</v>
      </c>
      <c r="L61" s="106" t="s">
        <v>176</v>
      </c>
    </row>
    <row r="62" spans="1:12" ht="15">
      <c r="A62" s="91"/>
      <c r="B62" s="91" t="s">
        <v>177</v>
      </c>
      <c r="L62" s="91" t="s">
        <v>178</v>
      </c>
    </row>
    <row r="63" ht="15">
      <c r="L63" s="91" t="s">
        <v>179</v>
      </c>
    </row>
    <row r="64" spans="2:12" ht="15">
      <c r="B64" s="91" t="s">
        <v>180</v>
      </c>
      <c r="L64" s="91" t="s">
        <v>181</v>
      </c>
    </row>
    <row r="65" spans="2:12" ht="15">
      <c r="B65" s="91" t="s">
        <v>182</v>
      </c>
      <c r="L65" s="91" t="s">
        <v>183</v>
      </c>
    </row>
    <row r="66" spans="2:12" ht="15">
      <c r="B66" s="91"/>
      <c r="L66" s="91" t="s">
        <v>184</v>
      </c>
    </row>
    <row r="74" ht="15">
      <c r="B74" s="91"/>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16" t="s">
        <v>185</v>
      </c>
      <c r="C2" s="192"/>
      <c r="D2" s="192"/>
      <c r="E2" s="192"/>
      <c r="F2" s="192"/>
      <c r="G2" s="192"/>
      <c r="H2" s="192"/>
      <c r="I2" s="192"/>
      <c r="J2" s="192"/>
      <c r="K2" s="192"/>
      <c r="L2" s="217"/>
    </row>
    <row r="3" spans="2:12" ht="15">
      <c r="B3" s="216" t="s">
        <v>186</v>
      </c>
      <c r="C3" s="192"/>
      <c r="D3" s="192"/>
      <c r="E3" s="192"/>
      <c r="F3" s="192"/>
      <c r="G3" s="192"/>
      <c r="H3" s="192"/>
      <c r="I3" s="192"/>
      <c r="J3" s="192"/>
      <c r="K3" s="192"/>
      <c r="L3" s="217"/>
    </row>
    <row r="4" spans="2:12" ht="30">
      <c r="B4" s="83" t="s">
        <v>122</v>
      </c>
      <c r="C4" s="107" t="s">
        <v>187</v>
      </c>
      <c r="D4" s="107" t="s">
        <v>188</v>
      </c>
      <c r="E4" s="107" t="s">
        <v>189</v>
      </c>
      <c r="F4" s="107" t="s">
        <v>157</v>
      </c>
      <c r="G4" s="107" t="s">
        <v>162</v>
      </c>
      <c r="H4" s="107" t="s">
        <v>170</v>
      </c>
      <c r="I4" s="107" t="s">
        <v>190</v>
      </c>
      <c r="J4" s="107" t="s">
        <v>191</v>
      </c>
      <c r="K4" s="107" t="s">
        <v>192</v>
      </c>
      <c r="L4" s="107" t="s">
        <v>193</v>
      </c>
    </row>
    <row r="5" spans="2:12" ht="15">
      <c r="B5" s="108">
        <v>1</v>
      </c>
      <c r="C5" s="109" t="s">
        <v>194</v>
      </c>
      <c r="D5" s="109"/>
      <c r="E5" s="83"/>
      <c r="F5" s="83"/>
      <c r="G5" s="83"/>
      <c r="H5" s="83"/>
      <c r="I5" s="83"/>
      <c r="J5" s="83"/>
      <c r="K5" s="83"/>
      <c r="L5" s="83"/>
    </row>
    <row r="6" spans="2:12" ht="15">
      <c r="B6" s="108">
        <v>2</v>
      </c>
      <c r="C6" s="110" t="s">
        <v>195</v>
      </c>
      <c r="D6" s="110"/>
      <c r="E6" s="111">
        <v>17.555016480400003</v>
      </c>
      <c r="F6" s="83"/>
      <c r="G6" s="83"/>
      <c r="H6" s="83"/>
      <c r="I6" s="83"/>
      <c r="J6" s="83"/>
      <c r="K6" s="111">
        <f>E6</f>
        <v>17.555016480400003</v>
      </c>
      <c r="L6" s="83"/>
    </row>
    <row r="7" spans="2:12" ht="15">
      <c r="B7" s="108">
        <v>3</v>
      </c>
      <c r="C7" s="109" t="s">
        <v>196</v>
      </c>
      <c r="D7" s="109"/>
      <c r="E7" s="83"/>
      <c r="F7" s="83"/>
      <c r="G7" s="83"/>
      <c r="H7" s="83"/>
      <c r="I7" s="83"/>
      <c r="J7" s="83"/>
      <c r="K7" s="83"/>
      <c r="L7" s="83"/>
    </row>
    <row r="8" spans="2:12" ht="15">
      <c r="B8" s="108">
        <v>4</v>
      </c>
      <c r="C8" s="110" t="s">
        <v>197</v>
      </c>
      <c r="D8" s="110"/>
      <c r="E8" s="111">
        <v>23.353488931999998</v>
      </c>
      <c r="F8" s="83"/>
      <c r="G8" s="83"/>
      <c r="H8" s="83"/>
      <c r="I8" s="83"/>
      <c r="J8" s="83"/>
      <c r="K8" s="111">
        <f>E8</f>
        <v>23.353488931999998</v>
      </c>
      <c r="L8" s="83"/>
    </row>
    <row r="9" spans="2:12" ht="15">
      <c r="B9" s="108">
        <v>5</v>
      </c>
      <c r="C9" s="110" t="s">
        <v>198</v>
      </c>
      <c r="D9" s="110"/>
      <c r="E9" s="111"/>
      <c r="F9" s="83"/>
      <c r="G9" s="83"/>
      <c r="H9" s="83"/>
      <c r="I9" s="83"/>
      <c r="J9" s="83"/>
      <c r="K9" s="111"/>
      <c r="L9" s="83"/>
    </row>
    <row r="10" spans="2:12" ht="15">
      <c r="B10" s="108">
        <v>6</v>
      </c>
      <c r="C10" s="110" t="s">
        <v>199</v>
      </c>
      <c r="D10" s="110"/>
      <c r="E10" s="111"/>
      <c r="F10" s="83"/>
      <c r="G10" s="83"/>
      <c r="H10" s="83"/>
      <c r="I10" s="83"/>
      <c r="J10" s="83"/>
      <c r="K10" s="111"/>
      <c r="L10" s="83"/>
    </row>
    <row r="11" spans="2:12" ht="15">
      <c r="B11" s="108">
        <v>7</v>
      </c>
      <c r="C11" s="110" t="s">
        <v>200</v>
      </c>
      <c r="D11" s="110"/>
      <c r="E11" s="111">
        <v>9.7740705579</v>
      </c>
      <c r="F11" s="83"/>
      <c r="G11" s="83"/>
      <c r="H11" s="83"/>
      <c r="I11" s="83"/>
      <c r="J11" s="83"/>
      <c r="K11" s="111">
        <f>E11</f>
        <v>9.7740705579</v>
      </c>
      <c r="L11" s="83"/>
    </row>
    <row r="12" spans="2:12" ht="15">
      <c r="B12" s="108">
        <v>8</v>
      </c>
      <c r="C12" s="109" t="s">
        <v>201</v>
      </c>
      <c r="D12" s="109"/>
      <c r="E12" s="111"/>
      <c r="F12" s="83"/>
      <c r="G12" s="83"/>
      <c r="H12" s="83"/>
      <c r="I12" s="83"/>
      <c r="J12" s="83"/>
      <c r="K12" s="111"/>
      <c r="L12" s="83"/>
    </row>
    <row r="13" spans="2:12" ht="15">
      <c r="B13" s="108">
        <v>9</v>
      </c>
      <c r="C13" s="109" t="s">
        <v>202</v>
      </c>
      <c r="D13" s="109"/>
      <c r="E13" s="111"/>
      <c r="F13" s="83"/>
      <c r="G13" s="83"/>
      <c r="H13" s="83"/>
      <c r="I13" s="83"/>
      <c r="J13" s="83"/>
      <c r="K13" s="111"/>
      <c r="L13" s="83"/>
    </row>
    <row r="14" spans="2:12" ht="15">
      <c r="B14" s="108">
        <v>10</v>
      </c>
      <c r="C14" s="110" t="s">
        <v>203</v>
      </c>
      <c r="D14" s="110"/>
      <c r="E14" s="111">
        <v>5.845157998</v>
      </c>
      <c r="F14" s="83"/>
      <c r="G14" s="83"/>
      <c r="H14" s="83"/>
      <c r="I14" s="83"/>
      <c r="J14" s="83"/>
      <c r="K14" s="111">
        <f>E14</f>
        <v>5.845157998</v>
      </c>
      <c r="L14" s="83"/>
    </row>
    <row r="15" spans="2:12" ht="15">
      <c r="B15" s="108">
        <v>11</v>
      </c>
      <c r="C15" s="110" t="s">
        <v>204</v>
      </c>
      <c r="D15" s="110"/>
      <c r="E15" s="111">
        <v>24.66520959856</v>
      </c>
      <c r="F15" s="83"/>
      <c r="G15" s="83"/>
      <c r="H15" s="83"/>
      <c r="I15" s="83"/>
      <c r="J15" s="83"/>
      <c r="K15" s="111">
        <f>E15</f>
        <v>24.66520959856</v>
      </c>
      <c r="L15" s="83"/>
    </row>
    <row r="16" spans="2:12" ht="15">
      <c r="B16" s="108">
        <v>12</v>
      </c>
      <c r="C16" s="110" t="s">
        <v>205</v>
      </c>
      <c r="D16" s="110"/>
      <c r="E16" s="111">
        <v>14.0215934302</v>
      </c>
      <c r="F16" s="83"/>
      <c r="G16" s="83"/>
      <c r="H16" s="83"/>
      <c r="I16" s="83"/>
      <c r="J16" s="83"/>
      <c r="K16" s="111">
        <f>E16</f>
        <v>14.0215934302</v>
      </c>
      <c r="L16" s="83"/>
    </row>
    <row r="17" spans="2:12" ht="15">
      <c r="B17" s="108">
        <v>13</v>
      </c>
      <c r="C17" s="110" t="s">
        <v>206</v>
      </c>
      <c r="D17" s="110"/>
      <c r="E17" s="111"/>
      <c r="F17" s="83"/>
      <c r="G17" s="83"/>
      <c r="H17" s="83"/>
      <c r="I17" s="83"/>
      <c r="J17" s="83"/>
      <c r="K17" s="111"/>
      <c r="L17" s="83"/>
    </row>
    <row r="18" spans="2:12" ht="15">
      <c r="B18" s="108">
        <v>14</v>
      </c>
      <c r="C18" s="110" t="s">
        <v>207</v>
      </c>
      <c r="D18" s="110"/>
      <c r="E18" s="111"/>
      <c r="F18" s="83"/>
      <c r="G18" s="83"/>
      <c r="H18" s="83"/>
      <c r="I18" s="83"/>
      <c r="J18" s="83"/>
      <c r="K18" s="111"/>
      <c r="L18" s="83"/>
    </row>
    <row r="19" spans="2:12" ht="15">
      <c r="B19" s="108">
        <v>15</v>
      </c>
      <c r="C19" s="110" t="s">
        <v>208</v>
      </c>
      <c r="D19" s="110"/>
      <c r="E19" s="111">
        <v>9.11844647688</v>
      </c>
      <c r="F19" s="83"/>
      <c r="G19" s="83"/>
      <c r="H19" s="83"/>
      <c r="I19" s="83"/>
      <c r="J19" s="83"/>
      <c r="K19" s="111">
        <f>E19</f>
        <v>9.11844647688</v>
      </c>
      <c r="L19" s="83"/>
    </row>
    <row r="20" spans="2:12" ht="15">
      <c r="B20" s="108">
        <v>16</v>
      </c>
      <c r="C20" s="110" t="s">
        <v>209</v>
      </c>
      <c r="D20" s="110"/>
      <c r="E20" s="112">
        <v>14.014807578000001</v>
      </c>
      <c r="F20" s="83"/>
      <c r="G20" s="83"/>
      <c r="H20" s="83"/>
      <c r="I20" s="83"/>
      <c r="J20" s="83"/>
      <c r="K20" s="111">
        <f>E20</f>
        <v>14.014807578000001</v>
      </c>
      <c r="L20" s="83"/>
    </row>
    <row r="21" spans="2:12" ht="15">
      <c r="B21" s="108">
        <v>17</v>
      </c>
      <c r="C21" s="110" t="s">
        <v>210</v>
      </c>
      <c r="D21" s="110"/>
      <c r="E21" s="111"/>
      <c r="F21" s="83"/>
      <c r="G21" s="83"/>
      <c r="H21" s="83"/>
      <c r="I21" s="83"/>
      <c r="J21" s="83"/>
      <c r="K21" s="111"/>
      <c r="L21" s="83"/>
    </row>
    <row r="22" spans="2:12" ht="15">
      <c r="B22" s="108">
        <v>18</v>
      </c>
      <c r="C22" s="109" t="s">
        <v>211</v>
      </c>
      <c r="D22" s="109"/>
      <c r="E22" s="111"/>
      <c r="F22" s="83"/>
      <c r="G22" s="83"/>
      <c r="H22" s="83"/>
      <c r="I22" s="83"/>
      <c r="J22" s="83"/>
      <c r="K22" s="111"/>
      <c r="L22" s="83"/>
    </row>
    <row r="23" spans="2:12" ht="15">
      <c r="B23" s="108">
        <v>19</v>
      </c>
      <c r="C23" s="110" t="s">
        <v>212</v>
      </c>
      <c r="D23" s="110"/>
      <c r="E23" s="111">
        <v>1.1690315996</v>
      </c>
      <c r="F23" s="83"/>
      <c r="G23" s="83"/>
      <c r="H23" s="83"/>
      <c r="I23" s="83"/>
      <c r="J23" s="83"/>
      <c r="K23" s="111">
        <f>E23</f>
        <v>1.1690315996</v>
      </c>
      <c r="L23" s="83"/>
    </row>
    <row r="24" spans="2:12" ht="15">
      <c r="B24" s="108">
        <v>20</v>
      </c>
      <c r="C24" s="110" t="s">
        <v>213</v>
      </c>
      <c r="D24" s="110"/>
      <c r="E24" s="111">
        <v>1360.4027135311155</v>
      </c>
      <c r="F24" s="83"/>
      <c r="G24" s="83"/>
      <c r="H24" s="83"/>
      <c r="I24" s="83"/>
      <c r="J24" s="83"/>
      <c r="K24" s="111">
        <f>E24</f>
        <v>1360.4027135311155</v>
      </c>
      <c r="L24" s="83"/>
    </row>
    <row r="25" spans="2:12" ht="15">
      <c r="B25" s="108">
        <v>21</v>
      </c>
      <c r="C25" s="109" t="s">
        <v>214</v>
      </c>
      <c r="D25" s="109"/>
      <c r="E25" s="111"/>
      <c r="F25" s="83"/>
      <c r="G25" s="83"/>
      <c r="H25" s="83"/>
      <c r="I25" s="83"/>
      <c r="J25" s="83"/>
      <c r="K25" s="111"/>
      <c r="L25" s="83"/>
    </row>
    <row r="26" spans="2:12" ht="15">
      <c r="B26" s="108">
        <v>22</v>
      </c>
      <c r="C26" s="110" t="s">
        <v>215</v>
      </c>
      <c r="D26" s="110"/>
      <c r="E26" s="111"/>
      <c r="F26" s="83"/>
      <c r="G26" s="83"/>
      <c r="H26" s="83"/>
      <c r="I26" s="83"/>
      <c r="J26" s="83"/>
      <c r="K26" s="111"/>
      <c r="L26" s="83"/>
    </row>
    <row r="27" spans="2:12" ht="15">
      <c r="B27" s="108">
        <v>23</v>
      </c>
      <c r="C27" s="109" t="s">
        <v>216</v>
      </c>
      <c r="D27" s="109"/>
      <c r="E27" s="111"/>
      <c r="F27" s="83"/>
      <c r="G27" s="83"/>
      <c r="H27" s="83"/>
      <c r="I27" s="83"/>
      <c r="J27" s="83"/>
      <c r="K27" s="111"/>
      <c r="L27" s="83"/>
    </row>
    <row r="28" spans="2:12" ht="15">
      <c r="B28" s="108">
        <v>24</v>
      </c>
      <c r="C28" s="109" t="s">
        <v>217</v>
      </c>
      <c r="D28" s="109"/>
      <c r="E28" s="111"/>
      <c r="F28" s="83"/>
      <c r="G28" s="83"/>
      <c r="H28" s="83"/>
      <c r="I28" s="83"/>
      <c r="J28" s="83"/>
      <c r="K28" s="111"/>
      <c r="L28" s="83"/>
    </row>
    <row r="29" spans="2:12" ht="15">
      <c r="B29" s="108">
        <v>25</v>
      </c>
      <c r="C29" s="110" t="s">
        <v>218</v>
      </c>
      <c r="D29" s="110"/>
      <c r="E29" s="111">
        <v>105.66556651435555</v>
      </c>
      <c r="F29" s="83"/>
      <c r="G29" s="83"/>
      <c r="H29" s="83"/>
      <c r="I29" s="83"/>
      <c r="J29" s="83"/>
      <c r="K29" s="111">
        <f>E29</f>
        <v>105.66556651435555</v>
      </c>
      <c r="L29" s="83"/>
    </row>
    <row r="30" spans="2:12" ht="15">
      <c r="B30" s="108">
        <v>26</v>
      </c>
      <c r="C30" s="110" t="s">
        <v>219</v>
      </c>
      <c r="D30" s="110"/>
      <c r="E30" s="111">
        <v>1.1676744465999997</v>
      </c>
      <c r="F30" s="83"/>
      <c r="G30" s="83"/>
      <c r="H30" s="83"/>
      <c r="I30" s="83"/>
      <c r="J30" s="83"/>
      <c r="K30" s="111">
        <f>E30</f>
        <v>1.1676744465999997</v>
      </c>
      <c r="L30" s="83"/>
    </row>
    <row r="31" spans="2:12" ht="15">
      <c r="B31" s="108">
        <v>27</v>
      </c>
      <c r="C31" s="110" t="s">
        <v>159</v>
      </c>
      <c r="D31" s="110"/>
      <c r="E31" s="111"/>
      <c r="F31" s="83"/>
      <c r="G31" s="83"/>
      <c r="H31" s="83"/>
      <c r="I31" s="83"/>
      <c r="J31" s="83"/>
      <c r="K31" s="111"/>
      <c r="L31" s="83"/>
    </row>
    <row r="32" spans="2:12" ht="15">
      <c r="B32" s="108">
        <v>28</v>
      </c>
      <c r="C32" s="110" t="s">
        <v>220</v>
      </c>
      <c r="D32" s="110"/>
      <c r="E32" s="111"/>
      <c r="F32" s="83"/>
      <c r="G32" s="83"/>
      <c r="H32" s="83"/>
      <c r="I32" s="83"/>
      <c r="J32" s="83"/>
      <c r="K32" s="111"/>
      <c r="L32" s="83"/>
    </row>
    <row r="33" spans="2:12" ht="15">
      <c r="B33" s="108">
        <v>29</v>
      </c>
      <c r="C33" s="110" t="s">
        <v>221</v>
      </c>
      <c r="D33" s="110"/>
      <c r="E33" s="111">
        <v>2.3353488931999995</v>
      </c>
      <c r="F33" s="83"/>
      <c r="G33" s="83"/>
      <c r="H33" s="83"/>
      <c r="I33" s="83"/>
      <c r="J33" s="83"/>
      <c r="K33" s="111">
        <f>E33</f>
        <v>2.3353488931999995</v>
      </c>
      <c r="L33" s="83"/>
    </row>
    <row r="34" spans="2:12" ht="15">
      <c r="B34" s="108">
        <v>30</v>
      </c>
      <c r="C34" s="110" t="s">
        <v>222</v>
      </c>
      <c r="D34" s="110"/>
      <c r="E34" s="111">
        <v>2.3380631992</v>
      </c>
      <c r="F34" s="83"/>
      <c r="G34" s="83"/>
      <c r="H34" s="83"/>
      <c r="I34" s="83"/>
      <c r="J34" s="83"/>
      <c r="K34" s="111">
        <f>E34</f>
        <v>2.3380631992</v>
      </c>
      <c r="L34" s="83"/>
    </row>
    <row r="35" spans="2:12" ht="15">
      <c r="B35" s="108">
        <v>31</v>
      </c>
      <c r="C35" s="109" t="s">
        <v>223</v>
      </c>
      <c r="D35" s="109"/>
      <c r="E35" s="111"/>
      <c r="F35" s="83"/>
      <c r="G35" s="83"/>
      <c r="H35" s="83"/>
      <c r="I35" s="83"/>
      <c r="J35" s="83"/>
      <c r="K35" s="111"/>
      <c r="L35" s="83"/>
    </row>
    <row r="36" spans="2:12" ht="15">
      <c r="B36" s="108">
        <v>32</v>
      </c>
      <c r="C36" s="110" t="s">
        <v>224</v>
      </c>
      <c r="D36" s="110"/>
      <c r="E36" s="111">
        <v>57.503041932075014</v>
      </c>
      <c r="F36" s="83"/>
      <c r="G36" s="83"/>
      <c r="H36" s="83"/>
      <c r="I36" s="83"/>
      <c r="J36" s="83"/>
      <c r="K36" s="111">
        <f>E36</f>
        <v>57.503041932075014</v>
      </c>
      <c r="L36" s="83"/>
    </row>
    <row r="37" spans="2:12" ht="15">
      <c r="B37" s="108">
        <v>33</v>
      </c>
      <c r="C37" s="110" t="s">
        <v>225</v>
      </c>
      <c r="D37" s="110"/>
      <c r="E37" s="111"/>
      <c r="F37" s="83"/>
      <c r="G37" s="83"/>
      <c r="H37" s="83"/>
      <c r="I37" s="83"/>
      <c r="J37" s="83"/>
      <c r="K37" s="111"/>
      <c r="L37" s="83"/>
    </row>
    <row r="38" spans="2:12" ht="15">
      <c r="B38" s="108">
        <v>34</v>
      </c>
      <c r="C38" s="110" t="s">
        <v>226</v>
      </c>
      <c r="D38" s="110"/>
      <c r="E38" s="111">
        <v>1.1690315996</v>
      </c>
      <c r="F38" s="83"/>
      <c r="G38" s="83"/>
      <c r="H38" s="83"/>
      <c r="I38" s="83"/>
      <c r="J38" s="83"/>
      <c r="K38" s="111">
        <f>E38</f>
        <v>1.1690315996</v>
      </c>
      <c r="L38" s="83"/>
    </row>
    <row r="39" spans="2:12" ht="15">
      <c r="B39" s="108">
        <v>35</v>
      </c>
      <c r="C39" s="110" t="s">
        <v>227</v>
      </c>
      <c r="D39" s="110"/>
      <c r="E39" s="111"/>
      <c r="F39" s="83"/>
      <c r="G39" s="83"/>
      <c r="H39" s="83"/>
      <c r="I39" s="83"/>
      <c r="J39" s="83"/>
      <c r="K39" s="111"/>
      <c r="L39" s="83"/>
    </row>
    <row r="40" spans="2:12" ht="15">
      <c r="B40" s="108">
        <v>36</v>
      </c>
      <c r="C40" s="110" t="s">
        <v>228</v>
      </c>
      <c r="D40" s="110"/>
      <c r="E40" s="112">
        <v>24.344246324594764</v>
      </c>
      <c r="F40" s="83"/>
      <c r="G40" s="83"/>
      <c r="H40" s="83"/>
      <c r="I40" s="83"/>
      <c r="J40" s="83"/>
      <c r="K40" s="111">
        <f>E40</f>
        <v>24.344246324594764</v>
      </c>
      <c r="L40" s="83"/>
    </row>
    <row r="41" spans="2:12" ht="15">
      <c r="B41" s="107" t="s">
        <v>34</v>
      </c>
      <c r="C41" s="83"/>
      <c r="D41" s="83"/>
      <c r="E41" s="111">
        <f>SUM(E1:E40)</f>
        <v>1674.4425090922807</v>
      </c>
      <c r="F41" s="83"/>
      <c r="G41" s="83"/>
      <c r="H41" s="83"/>
      <c r="I41" s="83"/>
      <c r="J41" s="83"/>
      <c r="K41" s="111">
        <f>SUM(K1:K40)</f>
        <v>1674.4425090922807</v>
      </c>
      <c r="L41" s="83"/>
    </row>
    <row r="42" ht="15">
      <c r="B42" t="s">
        <v>229</v>
      </c>
    </row>
    <row r="46" ht="15">
      <c r="E46" s="113"/>
    </row>
  </sheetData>
  <sheetProtection/>
  <mergeCells count="2">
    <mergeCell ref="B2:L2"/>
    <mergeCell ref="B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K10" sqref="K10"/>
    </sheetView>
  </sheetViews>
  <sheetFormatPr defaultColWidth="6.140625" defaultRowHeight="15"/>
  <cols>
    <col min="1" max="1" width="6.140625" style="0" customWidth="1"/>
    <col min="2" max="2" width="39.57421875" style="0" bestFit="1" customWidth="1"/>
    <col min="3" max="3" width="17.28125" style="0" bestFit="1" customWidth="1"/>
    <col min="4" max="4" width="13.57421875" style="0" bestFit="1" customWidth="1"/>
    <col min="5" max="5" width="9.140625" style="0" bestFit="1" customWidth="1"/>
    <col min="6" max="6" width="13.140625" style="0" bestFit="1" customWidth="1"/>
    <col min="7" max="7" width="8.8515625" style="0" bestFit="1" customWidth="1"/>
    <col min="8" max="8" width="7.28125" style="0" bestFit="1" customWidth="1"/>
  </cols>
  <sheetData>
    <row r="1" spans="1:7" ht="15">
      <c r="A1" s="10"/>
      <c r="G1" s="11"/>
    </row>
    <row r="2" spans="1:8" ht="15">
      <c r="A2" s="166" t="s">
        <v>108</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42</v>
      </c>
      <c r="E7" s="20">
        <v>338</v>
      </c>
      <c r="F7" s="20">
        <v>4279.2774883</v>
      </c>
      <c r="G7" s="46">
        <v>0.34227982989035743</v>
      </c>
      <c r="H7" s="46">
        <v>0</v>
      </c>
    </row>
    <row r="8" spans="1:8" ht="15">
      <c r="A8" s="17">
        <v>2</v>
      </c>
      <c r="B8" s="22" t="s">
        <v>12</v>
      </c>
      <c r="C8" s="19" t="s">
        <v>13</v>
      </c>
      <c r="D8" s="19" t="s">
        <v>69</v>
      </c>
      <c r="E8" s="20">
        <v>250</v>
      </c>
      <c r="F8" s="20">
        <v>2572.8959481</v>
      </c>
      <c r="G8" s="46">
        <v>0.20579417666861985</v>
      </c>
      <c r="H8" s="46">
        <v>0.1425</v>
      </c>
    </row>
    <row r="9" spans="1:8" ht="15">
      <c r="A9" s="17"/>
      <c r="B9" s="22"/>
      <c r="C9" s="19"/>
      <c r="D9" s="19"/>
      <c r="E9" s="20"/>
      <c r="F9" s="20"/>
      <c r="G9" s="23"/>
      <c r="H9" s="46"/>
    </row>
    <row r="10" spans="1:8" ht="15">
      <c r="A10" s="17"/>
      <c r="B10" s="18" t="s">
        <v>15</v>
      </c>
      <c r="C10" s="22"/>
      <c r="D10" s="22"/>
      <c r="E10" s="22"/>
      <c r="F10" s="22"/>
      <c r="G10" s="22"/>
      <c r="H10" s="46"/>
    </row>
    <row r="11" spans="1:8" ht="15">
      <c r="A11" s="17">
        <v>3</v>
      </c>
      <c r="B11" s="22" t="s">
        <v>44</v>
      </c>
      <c r="C11" s="19" t="s">
        <v>105</v>
      </c>
      <c r="D11" s="19" t="s">
        <v>70</v>
      </c>
      <c r="E11" s="20">
        <v>90</v>
      </c>
      <c r="F11" s="20">
        <v>903.3620548</v>
      </c>
      <c r="G11" s="46">
        <v>0.07225579815558598</v>
      </c>
      <c r="H11" s="46">
        <v>0.0909</v>
      </c>
    </row>
    <row r="12" spans="1:8" ht="15">
      <c r="A12" s="17">
        <v>4</v>
      </c>
      <c r="B12" s="22" t="s">
        <v>71</v>
      </c>
      <c r="C12" s="19" t="s">
        <v>102</v>
      </c>
      <c r="D12" s="19" t="s">
        <v>72</v>
      </c>
      <c r="E12" s="20">
        <v>18</v>
      </c>
      <c r="F12" s="20">
        <v>180.7915068</v>
      </c>
      <c r="G12" s="46">
        <v>0.01446068556253139</v>
      </c>
      <c r="H12" s="46">
        <v>0.107</v>
      </c>
    </row>
    <row r="13" spans="1:8" ht="15">
      <c r="A13" s="17">
        <v>5</v>
      </c>
      <c r="B13" s="22" t="s">
        <v>46</v>
      </c>
      <c r="C13" s="19" t="s">
        <v>99</v>
      </c>
      <c r="D13" s="19" t="s">
        <v>47</v>
      </c>
      <c r="E13" s="20">
        <v>16000</v>
      </c>
      <c r="F13" s="20">
        <v>160.95802740000002</v>
      </c>
      <c r="G13" s="46">
        <v>0.012874296277488142</v>
      </c>
      <c r="H13" s="46">
        <v>0.1457</v>
      </c>
    </row>
    <row r="14" spans="1:8" ht="15">
      <c r="A14" s="17">
        <v>6</v>
      </c>
      <c r="B14" s="22" t="s">
        <v>48</v>
      </c>
      <c r="C14" s="19" t="s">
        <v>49</v>
      </c>
      <c r="D14" s="19" t="s">
        <v>55</v>
      </c>
      <c r="E14" s="20">
        <v>11</v>
      </c>
      <c r="F14" s="20">
        <v>110.41091779999999</v>
      </c>
      <c r="G14" s="46">
        <v>0.008831264218305082</v>
      </c>
      <c r="H14" s="46">
        <v>0.0909</v>
      </c>
    </row>
    <row r="15" spans="1:8" ht="15">
      <c r="A15" s="17">
        <v>7</v>
      </c>
      <c r="B15" s="22" t="s">
        <v>73</v>
      </c>
      <c r="C15" s="19" t="s">
        <v>74</v>
      </c>
      <c r="D15" s="19" t="s">
        <v>75</v>
      </c>
      <c r="E15" s="20">
        <v>200</v>
      </c>
      <c r="F15" s="20">
        <v>104.4321918</v>
      </c>
      <c r="G15" s="46">
        <v>0.008353053276426197</v>
      </c>
      <c r="H15" s="46">
        <v>0.16</v>
      </c>
    </row>
    <row r="16" spans="1:8" ht="15">
      <c r="A16" s="17">
        <v>8</v>
      </c>
      <c r="B16" s="22" t="s">
        <v>48</v>
      </c>
      <c r="C16" s="19" t="s">
        <v>49</v>
      </c>
      <c r="D16" s="19" t="s">
        <v>54</v>
      </c>
      <c r="E16" s="20">
        <v>8</v>
      </c>
      <c r="F16" s="20">
        <v>80.2988493</v>
      </c>
      <c r="G16" s="46">
        <v>0.0064227376125856476</v>
      </c>
      <c r="H16" s="46">
        <v>0.0909</v>
      </c>
    </row>
    <row r="17" spans="1:8" ht="15">
      <c r="A17" s="17">
        <v>9</v>
      </c>
      <c r="B17" s="22" t="s">
        <v>48</v>
      </c>
      <c r="C17" s="19" t="s">
        <v>49</v>
      </c>
      <c r="D17" s="19" t="s">
        <v>76</v>
      </c>
      <c r="E17" s="20">
        <v>8</v>
      </c>
      <c r="F17" s="20">
        <v>80.2988493</v>
      </c>
      <c r="G17" s="46">
        <v>0.0064227376125856476</v>
      </c>
      <c r="H17" s="46">
        <v>0.0909</v>
      </c>
    </row>
    <row r="18" spans="1:8" ht="15">
      <c r="A18" s="17">
        <v>10</v>
      </c>
      <c r="B18" s="22" t="s">
        <v>71</v>
      </c>
      <c r="C18" s="19" t="s">
        <v>102</v>
      </c>
      <c r="D18" s="19" t="s">
        <v>77</v>
      </c>
      <c r="E18" s="20">
        <v>7.5</v>
      </c>
      <c r="F18" s="20">
        <v>75.4160959</v>
      </c>
      <c r="G18" s="46">
        <v>0.006032188505237973</v>
      </c>
      <c r="H18" s="46">
        <v>0.135</v>
      </c>
    </row>
    <row r="19" spans="1:8" ht="15">
      <c r="A19" s="17"/>
      <c r="B19" s="22"/>
      <c r="C19" s="19"/>
      <c r="D19" s="19"/>
      <c r="E19" s="20"/>
      <c r="F19" s="20"/>
      <c r="G19" s="30"/>
      <c r="H19" s="46"/>
    </row>
    <row r="20" spans="1:8" ht="15">
      <c r="A20" s="17"/>
      <c r="B20" s="18" t="s">
        <v>16</v>
      </c>
      <c r="C20" s="19"/>
      <c r="D20" s="19"/>
      <c r="E20" s="20"/>
      <c r="F20" s="20"/>
      <c r="G20" s="30"/>
      <c r="H20" s="46"/>
    </row>
    <row r="21" spans="1:8" ht="15">
      <c r="A21" s="17">
        <v>11</v>
      </c>
      <c r="B21" s="51" t="s">
        <v>59</v>
      </c>
      <c r="C21" s="19" t="s">
        <v>19</v>
      </c>
      <c r="D21" s="51" t="s">
        <v>60</v>
      </c>
      <c r="E21" s="20">
        <v>272</v>
      </c>
      <c r="F21" s="20">
        <v>1340.7299136</v>
      </c>
      <c r="G21" s="46">
        <v>0.10723885235547734</v>
      </c>
      <c r="H21" s="46">
        <v>0.0435</v>
      </c>
    </row>
    <row r="22" spans="1:8" ht="15">
      <c r="A22" s="17">
        <v>12</v>
      </c>
      <c r="B22" s="51" t="s">
        <v>24</v>
      </c>
      <c r="C22" s="19" t="s">
        <v>19</v>
      </c>
      <c r="D22" s="52" t="s">
        <v>31</v>
      </c>
      <c r="E22" s="20">
        <v>79</v>
      </c>
      <c r="F22" s="20">
        <v>393.5645225</v>
      </c>
      <c r="G22" s="46">
        <v>0.03147942571625445</v>
      </c>
      <c r="H22" s="46">
        <v>0.0455</v>
      </c>
    </row>
    <row r="23" spans="1:8" ht="15">
      <c r="A23" s="17">
        <v>13</v>
      </c>
      <c r="B23" s="51" t="s">
        <v>63</v>
      </c>
      <c r="C23" s="19" t="s">
        <v>19</v>
      </c>
      <c r="D23" s="51" t="s">
        <v>64</v>
      </c>
      <c r="E23" s="20">
        <v>76</v>
      </c>
      <c r="F23" s="20">
        <v>378.29079920000004</v>
      </c>
      <c r="G23" s="46">
        <v>0.03025775046214672</v>
      </c>
      <c r="H23" s="46">
        <v>0.0395</v>
      </c>
    </row>
    <row r="24" spans="1:8" ht="15">
      <c r="A24" s="17">
        <v>14</v>
      </c>
      <c r="B24" s="51" t="s">
        <v>59</v>
      </c>
      <c r="C24" s="19" t="s">
        <v>19</v>
      </c>
      <c r="D24" s="51" t="s">
        <v>104</v>
      </c>
      <c r="E24" s="20">
        <v>76</v>
      </c>
      <c r="F24" s="20">
        <v>372.8942171</v>
      </c>
      <c r="G24" s="46">
        <v>0.02982610254769676</v>
      </c>
      <c r="H24" s="46">
        <v>0.043</v>
      </c>
    </row>
    <row r="25" spans="1:8" ht="15">
      <c r="A25" s="17">
        <v>15</v>
      </c>
      <c r="B25" s="51" t="s">
        <v>32</v>
      </c>
      <c r="C25" s="19" t="s">
        <v>19</v>
      </c>
      <c r="D25" s="51" t="s">
        <v>65</v>
      </c>
      <c r="E25" s="20">
        <v>39</v>
      </c>
      <c r="F25" s="20">
        <v>193.10016579999998</v>
      </c>
      <c r="G25" s="46">
        <v>0.01544519888755348</v>
      </c>
      <c r="H25" s="46">
        <v>0.0495</v>
      </c>
    </row>
    <row r="26" spans="1:8" ht="15">
      <c r="A26" s="17">
        <v>16</v>
      </c>
      <c r="B26" s="51" t="s">
        <v>26</v>
      </c>
      <c r="C26" s="19" t="s">
        <v>19</v>
      </c>
      <c r="D26" s="52" t="s">
        <v>66</v>
      </c>
      <c r="E26" s="20">
        <v>39</v>
      </c>
      <c r="F26" s="20">
        <v>192.42554579999998</v>
      </c>
      <c r="G26" s="46">
        <v>0.015391239119935708</v>
      </c>
      <c r="H26" s="46">
        <v>0.0416</v>
      </c>
    </row>
    <row r="27" spans="1:8" ht="15">
      <c r="A27" s="17">
        <v>17</v>
      </c>
      <c r="B27" s="51" t="s">
        <v>67</v>
      </c>
      <c r="C27" s="19" t="s">
        <v>19</v>
      </c>
      <c r="D27" s="51" t="s">
        <v>68</v>
      </c>
      <c r="E27" s="20">
        <v>39</v>
      </c>
      <c r="F27" s="20">
        <v>192.3034702</v>
      </c>
      <c r="G27" s="46">
        <v>0.015381474851150614</v>
      </c>
      <c r="H27" s="46">
        <v>0.0425</v>
      </c>
    </row>
    <row r="28" spans="1:8" ht="15">
      <c r="A28" s="17">
        <v>18</v>
      </c>
      <c r="B28" s="51" t="s">
        <v>32</v>
      </c>
      <c r="C28" s="19" t="s">
        <v>19</v>
      </c>
      <c r="D28" s="51" t="s">
        <v>33</v>
      </c>
      <c r="E28" s="20">
        <v>11</v>
      </c>
      <c r="F28" s="20">
        <v>54.6902675</v>
      </c>
      <c r="G28" s="46">
        <v>0.004374424305911198</v>
      </c>
      <c r="H28" s="46">
        <v>0.0495</v>
      </c>
    </row>
    <row r="29" spans="1:8" ht="15">
      <c r="A29" s="17"/>
      <c r="B29" s="22"/>
      <c r="C29" s="19"/>
      <c r="D29" s="19"/>
      <c r="E29" s="20"/>
      <c r="F29" s="20"/>
      <c r="G29" s="30"/>
      <c r="H29" s="20"/>
    </row>
    <row r="30" spans="1:8" ht="15">
      <c r="A30" s="17"/>
      <c r="B30" s="18"/>
      <c r="C30" s="19"/>
      <c r="D30" s="19"/>
      <c r="E30" s="20"/>
      <c r="F30" s="20"/>
      <c r="G30" s="30"/>
      <c r="H30" s="20"/>
    </row>
    <row r="31" spans="1:8" ht="15">
      <c r="A31" s="32"/>
      <c r="B31" s="33" t="s">
        <v>34</v>
      </c>
      <c r="C31" s="34"/>
      <c r="D31" s="34"/>
      <c r="E31" s="35"/>
      <c r="F31" s="35">
        <v>11666.140831200002</v>
      </c>
      <c r="G31" s="47">
        <v>0.9331212360258496</v>
      </c>
      <c r="H31" s="35"/>
    </row>
    <row r="32" spans="1:8" ht="15">
      <c r="A32" s="12"/>
      <c r="B32" s="18" t="s">
        <v>35</v>
      </c>
      <c r="C32" s="13"/>
      <c r="D32" s="13"/>
      <c r="E32" s="14"/>
      <c r="F32" s="15"/>
      <c r="G32" s="16"/>
      <c r="H32" s="15"/>
    </row>
    <row r="33" spans="1:8" ht="15">
      <c r="A33" s="17"/>
      <c r="B33" s="22" t="s">
        <v>35</v>
      </c>
      <c r="C33" s="19"/>
      <c r="D33" s="19"/>
      <c r="E33" s="20"/>
      <c r="F33" s="20">
        <v>829.2858382</v>
      </c>
      <c r="G33" s="46">
        <v>0.06633078046601291</v>
      </c>
      <c r="H33" s="55">
        <v>0.0327</v>
      </c>
    </row>
    <row r="34" spans="1:8" ht="15">
      <c r="A34" s="32"/>
      <c r="B34" s="33" t="s">
        <v>34</v>
      </c>
      <c r="C34" s="34"/>
      <c r="D34" s="34"/>
      <c r="E34" s="40"/>
      <c r="F34" s="35">
        <v>829.2858382</v>
      </c>
      <c r="G34" s="47">
        <v>0.06633078046601291</v>
      </c>
      <c r="H34" s="35"/>
    </row>
    <row r="35" spans="1:8" ht="15">
      <c r="A35" s="24"/>
      <c r="B35" s="27" t="s">
        <v>36</v>
      </c>
      <c r="C35" s="25"/>
      <c r="D35" s="25"/>
      <c r="E35" s="26"/>
      <c r="F35" s="28"/>
      <c r="G35" s="29"/>
      <c r="H35" s="28"/>
    </row>
    <row r="36" spans="1:8" ht="15">
      <c r="A36" s="24"/>
      <c r="B36" s="27" t="s">
        <v>37</v>
      </c>
      <c r="C36" s="25"/>
      <c r="D36" s="25"/>
      <c r="E36" s="26"/>
      <c r="F36" s="20">
        <v>6.850964799999929</v>
      </c>
      <c r="G36" s="46">
        <v>0.0005479773332624811</v>
      </c>
      <c r="H36" s="20"/>
    </row>
    <row r="37" spans="1:8" ht="15">
      <c r="A37" s="32"/>
      <c r="B37" s="41" t="s">
        <v>34</v>
      </c>
      <c r="C37" s="34"/>
      <c r="D37" s="34"/>
      <c r="E37" s="40"/>
      <c r="F37" s="35">
        <v>6.850964799999929</v>
      </c>
      <c r="G37" s="47">
        <v>0.0005479773332624811</v>
      </c>
      <c r="H37" s="35"/>
    </row>
    <row r="38" spans="1:8" ht="15">
      <c r="A38" s="42"/>
      <c r="B38" s="44" t="s">
        <v>38</v>
      </c>
      <c r="C38" s="43"/>
      <c r="D38" s="43"/>
      <c r="E38" s="43"/>
      <c r="F38" s="31">
        <v>12502.277711400002</v>
      </c>
      <c r="G38" s="49">
        <v>0.9999999999999999</v>
      </c>
      <c r="H38" s="31"/>
    </row>
    <row r="40" spans="1:7" ht="30.75" customHeight="1">
      <c r="A40" s="56" t="s">
        <v>113</v>
      </c>
      <c r="B40" s="168" t="s">
        <v>114</v>
      </c>
      <c r="C40" s="168"/>
      <c r="D40" s="168"/>
      <c r="E40" s="168"/>
      <c r="F40" s="168"/>
      <c r="G40" s="169"/>
    </row>
  </sheetData>
  <sheetProtection/>
  <mergeCells count="3">
    <mergeCell ref="A2:H2"/>
    <mergeCell ref="A3:H3"/>
    <mergeCell ref="B40:G40"/>
  </mergeCells>
  <conditionalFormatting sqref="C31:D31 C34:E37 F35 H35">
    <cfRule type="cellIs" priority="2" dxfId="28" operator="lessThan" stopIfTrue="1">
      <formula>0</formula>
    </cfRule>
  </conditionalFormatting>
  <conditionalFormatting sqref="G35">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18"/>
  <sheetViews>
    <sheetView zoomScalePageLayoutView="0" workbookViewId="0" topLeftCell="A1">
      <selection activeCell="E4" sqref="E4"/>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14" t="s">
        <v>230</v>
      </c>
    </row>
    <row r="2" spans="1:8" ht="27" customHeight="1" thickBot="1">
      <c r="A2" s="218" t="s">
        <v>231</v>
      </c>
      <c r="B2" s="219"/>
      <c r="C2" s="219"/>
      <c r="D2" s="219"/>
      <c r="E2" s="219"/>
      <c r="F2" s="219"/>
      <c r="G2" s="219"/>
      <c r="H2" s="220"/>
    </row>
    <row r="3" spans="1:8" ht="57.75" thickBot="1">
      <c r="A3" s="115" t="s">
        <v>232</v>
      </c>
      <c r="B3" s="116" t="s">
        <v>233</v>
      </c>
      <c r="C3" s="116" t="s">
        <v>234</v>
      </c>
      <c r="D3" s="116" t="s">
        <v>235</v>
      </c>
      <c r="E3" s="116" t="s">
        <v>236</v>
      </c>
      <c r="F3" s="116" t="s">
        <v>237</v>
      </c>
      <c r="G3" s="116" t="s">
        <v>238</v>
      </c>
      <c r="H3" s="116" t="s">
        <v>239</v>
      </c>
    </row>
    <row r="4" spans="1:8" ht="15.75" thickBot="1">
      <c r="A4" s="115" t="s">
        <v>240</v>
      </c>
      <c r="B4" s="115" t="s">
        <v>240</v>
      </c>
      <c r="C4" s="115" t="s">
        <v>240</v>
      </c>
      <c r="D4" s="115" t="s">
        <v>240</v>
      </c>
      <c r="E4" s="115" t="s">
        <v>240</v>
      </c>
      <c r="F4" s="115" t="s">
        <v>240</v>
      </c>
      <c r="G4" s="115" t="s">
        <v>240</v>
      </c>
      <c r="H4" s="115" t="s">
        <v>240</v>
      </c>
    </row>
    <row r="5" ht="15">
      <c r="A5" s="117"/>
    </row>
    <row r="6" ht="15.75" thickBot="1">
      <c r="A6" s="114" t="s">
        <v>241</v>
      </c>
    </row>
    <row r="7" spans="1:9" ht="15.75" thickBot="1">
      <c r="A7" s="218" t="s">
        <v>242</v>
      </c>
      <c r="B7" s="219"/>
      <c r="C7" s="219"/>
      <c r="D7" s="219"/>
      <c r="E7" s="219"/>
      <c r="F7" s="219"/>
      <c r="G7" s="219"/>
      <c r="H7" s="219"/>
      <c r="I7" s="221"/>
    </row>
    <row r="8" spans="1:9" ht="57.75" thickBot="1">
      <c r="A8" s="115" t="s">
        <v>243</v>
      </c>
      <c r="B8" s="116" t="s">
        <v>232</v>
      </c>
      <c r="C8" s="116" t="s">
        <v>233</v>
      </c>
      <c r="D8" s="116" t="s">
        <v>234</v>
      </c>
      <c r="E8" s="116" t="s">
        <v>235</v>
      </c>
      <c r="F8" s="116" t="s">
        <v>236</v>
      </c>
      <c r="G8" s="116" t="s">
        <v>237</v>
      </c>
      <c r="H8" s="116" t="s">
        <v>238</v>
      </c>
      <c r="I8" s="116" t="s">
        <v>239</v>
      </c>
    </row>
    <row r="9" spans="1:9" ht="15.75" thickBot="1">
      <c r="A9" s="115" t="s">
        <v>240</v>
      </c>
      <c r="B9" s="115" t="s">
        <v>240</v>
      </c>
      <c r="C9" s="115" t="s">
        <v>240</v>
      </c>
      <c r="D9" s="115" t="s">
        <v>240</v>
      </c>
      <c r="E9" s="115" t="s">
        <v>240</v>
      </c>
      <c r="F9" s="115" t="s">
        <v>240</v>
      </c>
      <c r="G9" s="115" t="s">
        <v>240</v>
      </c>
      <c r="H9" s="115" t="s">
        <v>240</v>
      </c>
      <c r="I9" s="115" t="s">
        <v>240</v>
      </c>
    </row>
    <row r="10" ht="15">
      <c r="A10" s="117"/>
    </row>
    <row r="11" ht="15.75" thickBot="1">
      <c r="A11" s="114" t="s">
        <v>244</v>
      </c>
    </row>
    <row r="12" spans="1:6" ht="27" customHeight="1" thickBot="1">
      <c r="A12" s="222" t="s">
        <v>245</v>
      </c>
      <c r="B12" s="223"/>
      <c r="C12" s="223"/>
      <c r="D12" s="223"/>
      <c r="E12" s="223"/>
      <c r="F12" s="224"/>
    </row>
    <row r="13" spans="1:6" ht="27" customHeight="1" thickBot="1">
      <c r="A13" s="225" t="s">
        <v>246</v>
      </c>
      <c r="B13" s="225" t="s">
        <v>243</v>
      </c>
      <c r="C13" s="225" t="s">
        <v>247</v>
      </c>
      <c r="D13" s="227" t="s">
        <v>248</v>
      </c>
      <c r="E13" s="228"/>
      <c r="F13" s="229"/>
    </row>
    <row r="14" spans="1:6" ht="15.75" thickBot="1">
      <c r="A14" s="226"/>
      <c r="B14" s="226"/>
      <c r="C14" s="226"/>
      <c r="D14" s="118" t="s">
        <v>249</v>
      </c>
      <c r="E14" s="118" t="s">
        <v>250</v>
      </c>
      <c r="F14" s="118" t="s">
        <v>251</v>
      </c>
    </row>
    <row r="15" spans="1:6" ht="15.75" thickBot="1">
      <c r="A15" s="119" t="s">
        <v>240</v>
      </c>
      <c r="B15" s="119" t="s">
        <v>240</v>
      </c>
      <c r="C15" s="119" t="s">
        <v>240</v>
      </c>
      <c r="D15" s="119" t="s">
        <v>240</v>
      </c>
      <c r="E15" s="119" t="s">
        <v>240</v>
      </c>
      <c r="F15" s="119" t="s">
        <v>240</v>
      </c>
    </row>
    <row r="16" ht="15">
      <c r="A16" s="120" t="s">
        <v>252</v>
      </c>
    </row>
    <row r="17" ht="15">
      <c r="A17" s="117"/>
    </row>
    <row r="18" ht="15">
      <c r="A18" s="117"/>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X95"/>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21" t="s">
        <v>253</v>
      </c>
    </row>
    <row r="2" ht="15">
      <c r="A2" s="122" t="s">
        <v>254</v>
      </c>
    </row>
    <row r="3" ht="15">
      <c r="A3" s="122" t="s">
        <v>255</v>
      </c>
    </row>
    <row r="4" ht="15">
      <c r="A4" s="121" t="s">
        <v>256</v>
      </c>
    </row>
    <row r="5" ht="15">
      <c r="A5" s="121" t="s">
        <v>257</v>
      </c>
    </row>
    <row r="6" ht="15">
      <c r="A6" s="121" t="s">
        <v>258</v>
      </c>
    </row>
    <row r="7" ht="15">
      <c r="A7" s="121" t="s">
        <v>259</v>
      </c>
    </row>
    <row r="8" ht="15">
      <c r="A8" s="121" t="s">
        <v>260</v>
      </c>
    </row>
    <row r="9" ht="15">
      <c r="A9" s="121" t="s">
        <v>261</v>
      </c>
    </row>
    <row r="11" spans="1:24" ht="114.75" customHeight="1">
      <c r="A11" s="123" t="s">
        <v>262</v>
      </c>
      <c r="B11" s="123" t="s">
        <v>263</v>
      </c>
      <c r="C11" s="124" t="s">
        <v>264</v>
      </c>
      <c r="D11" s="125" t="s">
        <v>265</v>
      </c>
      <c r="E11" s="124" t="s">
        <v>266</v>
      </c>
      <c r="F11" s="123" t="s">
        <v>267</v>
      </c>
      <c r="G11" s="123" t="s">
        <v>268</v>
      </c>
      <c r="H11" s="123" t="s">
        <v>269</v>
      </c>
      <c r="I11" s="123" t="s">
        <v>270</v>
      </c>
      <c r="J11" s="123" t="s">
        <v>271</v>
      </c>
      <c r="K11" s="123" t="s">
        <v>272</v>
      </c>
      <c r="L11" s="123" t="s">
        <v>273</v>
      </c>
      <c r="M11" s="123" t="s">
        <v>274</v>
      </c>
      <c r="N11" s="123" t="s">
        <v>275</v>
      </c>
      <c r="O11" s="123" t="s">
        <v>276</v>
      </c>
      <c r="P11" s="123" t="s">
        <v>277</v>
      </c>
      <c r="Q11" s="123" t="s">
        <v>278</v>
      </c>
      <c r="R11" s="123" t="s">
        <v>279</v>
      </c>
      <c r="S11" s="123" t="s">
        <v>280</v>
      </c>
      <c r="T11" s="123" t="s">
        <v>281</v>
      </c>
      <c r="U11" s="123" t="s">
        <v>282</v>
      </c>
      <c r="V11" s="123" t="s">
        <v>283</v>
      </c>
      <c r="W11" s="123" t="s">
        <v>284</v>
      </c>
      <c r="X11" s="123" t="s">
        <v>285</v>
      </c>
    </row>
    <row r="12" spans="1:24" ht="15">
      <c r="A12" s="83">
        <v>1</v>
      </c>
      <c r="B12" s="83" t="s">
        <v>332</v>
      </c>
      <c r="C12" s="83" t="s">
        <v>333</v>
      </c>
      <c r="D12" s="83" t="s">
        <v>288</v>
      </c>
      <c r="E12" s="83"/>
      <c r="F12" s="83"/>
      <c r="G12" s="83" t="s">
        <v>289</v>
      </c>
      <c r="H12" s="83" t="s">
        <v>290</v>
      </c>
      <c r="I12" s="83" t="s">
        <v>291</v>
      </c>
      <c r="J12" s="83" t="s">
        <v>292</v>
      </c>
      <c r="K12" s="83" t="s">
        <v>293</v>
      </c>
      <c r="L12" s="126" t="s">
        <v>334</v>
      </c>
      <c r="M12" s="83">
        <v>1</v>
      </c>
      <c r="N12" s="126" t="s">
        <v>334</v>
      </c>
      <c r="O12" s="126" t="s">
        <v>335</v>
      </c>
      <c r="P12" s="126" t="s">
        <v>335</v>
      </c>
      <c r="Q12" s="83">
        <v>2374.929796</v>
      </c>
      <c r="R12" s="83">
        <v>10000</v>
      </c>
      <c r="S12" s="127">
        <v>99.991124</v>
      </c>
      <c r="T12" s="83">
        <v>0</v>
      </c>
      <c r="U12" s="128">
        <v>23747189.991312508</v>
      </c>
      <c r="V12" s="129" t="s">
        <v>336</v>
      </c>
      <c r="W12" s="129" t="s">
        <v>336</v>
      </c>
      <c r="X12" s="83" t="s">
        <v>288</v>
      </c>
    </row>
    <row r="13" spans="1:24" ht="15">
      <c r="A13" s="83">
        <v>2</v>
      </c>
      <c r="B13" s="83" t="s">
        <v>332</v>
      </c>
      <c r="C13" s="83" t="s">
        <v>333</v>
      </c>
      <c r="D13" s="83" t="s">
        <v>288</v>
      </c>
      <c r="E13" s="83"/>
      <c r="F13" s="83"/>
      <c r="G13" s="83" t="s">
        <v>289</v>
      </c>
      <c r="H13" s="83" t="s">
        <v>290</v>
      </c>
      <c r="I13" s="83" t="s">
        <v>291</v>
      </c>
      <c r="J13" s="83" t="s">
        <v>297</v>
      </c>
      <c r="K13" s="83" t="s">
        <v>293</v>
      </c>
      <c r="L13" s="126" t="s">
        <v>334</v>
      </c>
      <c r="M13" s="83">
        <v>1</v>
      </c>
      <c r="N13" s="126" t="s">
        <v>334</v>
      </c>
      <c r="O13" s="126" t="s">
        <v>335</v>
      </c>
      <c r="P13" s="126" t="s">
        <v>335</v>
      </c>
      <c r="Q13" s="83">
        <v>47665.834083</v>
      </c>
      <c r="R13" s="83">
        <v>10000</v>
      </c>
      <c r="S13" s="127">
        <v>99.991124</v>
      </c>
      <c r="T13" s="83">
        <v>0</v>
      </c>
      <c r="U13" s="128">
        <v>476616033.0169946</v>
      </c>
      <c r="V13" s="129" t="s">
        <v>336</v>
      </c>
      <c r="W13" s="129" t="s">
        <v>336</v>
      </c>
      <c r="X13" s="83" t="s">
        <v>288</v>
      </c>
    </row>
    <row r="14" spans="1:24" ht="15">
      <c r="A14" s="83">
        <v>3</v>
      </c>
      <c r="B14" s="83" t="s">
        <v>332</v>
      </c>
      <c r="C14" s="83" t="s">
        <v>333</v>
      </c>
      <c r="D14" s="83" t="s">
        <v>288</v>
      </c>
      <c r="E14" s="83"/>
      <c r="F14" s="83"/>
      <c r="G14" s="83" t="s">
        <v>289</v>
      </c>
      <c r="H14" s="83" t="s">
        <v>290</v>
      </c>
      <c r="I14" s="83" t="s">
        <v>291</v>
      </c>
      <c r="J14" s="83" t="s">
        <v>298</v>
      </c>
      <c r="K14" s="83" t="s">
        <v>293</v>
      </c>
      <c r="L14" s="126" t="s">
        <v>334</v>
      </c>
      <c r="M14" s="83">
        <v>1</v>
      </c>
      <c r="N14" s="126" t="s">
        <v>334</v>
      </c>
      <c r="O14" s="126" t="s">
        <v>335</v>
      </c>
      <c r="P14" s="126" t="s">
        <v>335</v>
      </c>
      <c r="Q14" s="83">
        <v>11268.408275</v>
      </c>
      <c r="R14" s="83">
        <v>10000</v>
      </c>
      <c r="S14" s="127">
        <v>99.991124</v>
      </c>
      <c r="T14" s="83">
        <v>0</v>
      </c>
      <c r="U14" s="128">
        <v>112674081.00096238</v>
      </c>
      <c r="V14" s="129" t="s">
        <v>336</v>
      </c>
      <c r="W14" s="129" t="s">
        <v>336</v>
      </c>
      <c r="X14" s="83" t="s">
        <v>288</v>
      </c>
    </row>
    <row r="15" spans="1:24" ht="15">
      <c r="A15" s="83">
        <v>4</v>
      </c>
      <c r="B15" s="83" t="s">
        <v>332</v>
      </c>
      <c r="C15" s="83" t="s">
        <v>333</v>
      </c>
      <c r="D15" s="83" t="s">
        <v>288</v>
      </c>
      <c r="E15" s="83"/>
      <c r="F15" s="83"/>
      <c r="G15" s="83" t="s">
        <v>289</v>
      </c>
      <c r="H15" s="83" t="s">
        <v>290</v>
      </c>
      <c r="I15" s="83" t="s">
        <v>291</v>
      </c>
      <c r="J15" s="83" t="s">
        <v>299</v>
      </c>
      <c r="K15" s="83" t="s">
        <v>293</v>
      </c>
      <c r="L15" s="126" t="s">
        <v>334</v>
      </c>
      <c r="M15" s="83">
        <v>1</v>
      </c>
      <c r="N15" s="126" t="s">
        <v>334</v>
      </c>
      <c r="O15" s="126" t="s">
        <v>335</v>
      </c>
      <c r="P15" s="126" t="s">
        <v>335</v>
      </c>
      <c r="Q15" s="83">
        <v>13496.116305</v>
      </c>
      <c r="R15" s="83">
        <v>10000</v>
      </c>
      <c r="S15" s="127">
        <v>99.991124</v>
      </c>
      <c r="T15" s="83">
        <v>0</v>
      </c>
      <c r="U15" s="128">
        <v>134949184.0051366</v>
      </c>
      <c r="V15" s="129" t="s">
        <v>336</v>
      </c>
      <c r="W15" s="129" t="s">
        <v>336</v>
      </c>
      <c r="X15" s="83" t="s">
        <v>288</v>
      </c>
    </row>
    <row r="16" spans="1:24" ht="15">
      <c r="A16" s="83">
        <v>5</v>
      </c>
      <c r="B16" s="83" t="s">
        <v>332</v>
      </c>
      <c r="C16" s="83" t="s">
        <v>333</v>
      </c>
      <c r="D16" s="83" t="s">
        <v>288</v>
      </c>
      <c r="E16" s="83"/>
      <c r="F16" s="83"/>
      <c r="G16" s="83" t="s">
        <v>289</v>
      </c>
      <c r="H16" s="83" t="s">
        <v>290</v>
      </c>
      <c r="I16" s="83" t="s">
        <v>291</v>
      </c>
      <c r="J16" s="83" t="s">
        <v>300</v>
      </c>
      <c r="K16" s="83" t="s">
        <v>293</v>
      </c>
      <c r="L16" s="126" t="s">
        <v>334</v>
      </c>
      <c r="M16" s="83">
        <v>1</v>
      </c>
      <c r="N16" s="126" t="s">
        <v>334</v>
      </c>
      <c r="O16" s="126" t="s">
        <v>335</v>
      </c>
      <c r="P16" s="126" t="s">
        <v>335</v>
      </c>
      <c r="Q16" s="83">
        <v>20880.407929</v>
      </c>
      <c r="R16" s="83">
        <v>10000</v>
      </c>
      <c r="S16" s="127">
        <v>99.991124</v>
      </c>
      <c r="T16" s="83">
        <v>0</v>
      </c>
      <c r="U16" s="128">
        <v>208785546.0069655</v>
      </c>
      <c r="V16" s="129" t="s">
        <v>336</v>
      </c>
      <c r="W16" s="129" t="s">
        <v>336</v>
      </c>
      <c r="X16" s="83" t="s">
        <v>288</v>
      </c>
    </row>
    <row r="17" spans="1:24" ht="15">
      <c r="A17" s="83">
        <v>6</v>
      </c>
      <c r="B17" s="83" t="s">
        <v>332</v>
      </c>
      <c r="C17" s="83" t="s">
        <v>333</v>
      </c>
      <c r="D17" s="83" t="s">
        <v>288</v>
      </c>
      <c r="E17" s="83"/>
      <c r="F17" s="83"/>
      <c r="G17" s="83" t="s">
        <v>289</v>
      </c>
      <c r="H17" s="83" t="s">
        <v>290</v>
      </c>
      <c r="I17" s="83" t="s">
        <v>291</v>
      </c>
      <c r="J17" s="83" t="s">
        <v>301</v>
      </c>
      <c r="K17" s="83" t="s">
        <v>293</v>
      </c>
      <c r="L17" s="126" t="s">
        <v>334</v>
      </c>
      <c r="M17" s="83">
        <v>1</v>
      </c>
      <c r="N17" s="126" t="s">
        <v>334</v>
      </c>
      <c r="O17" s="126" t="s">
        <v>335</v>
      </c>
      <c r="P17" s="126" t="s">
        <v>335</v>
      </c>
      <c r="Q17" s="83">
        <v>33701.389209</v>
      </c>
      <c r="R17" s="83">
        <v>10000</v>
      </c>
      <c r="S17" s="127">
        <v>99.991124</v>
      </c>
      <c r="T17" s="83">
        <v>0</v>
      </c>
      <c r="U17" s="128">
        <v>336983979.0065492</v>
      </c>
      <c r="V17" s="129" t="s">
        <v>336</v>
      </c>
      <c r="W17" s="129" t="s">
        <v>336</v>
      </c>
      <c r="X17" s="83" t="s">
        <v>288</v>
      </c>
    </row>
    <row r="18" spans="1:24" ht="15">
      <c r="A18" s="83">
        <v>7</v>
      </c>
      <c r="B18" s="83" t="s">
        <v>332</v>
      </c>
      <c r="C18" s="83" t="s">
        <v>333</v>
      </c>
      <c r="D18" s="83" t="s">
        <v>288</v>
      </c>
      <c r="E18" s="83"/>
      <c r="F18" s="83"/>
      <c r="G18" s="83" t="s">
        <v>289</v>
      </c>
      <c r="H18" s="83" t="s">
        <v>290</v>
      </c>
      <c r="I18" s="83" t="s">
        <v>291</v>
      </c>
      <c r="J18" s="83" t="s">
        <v>302</v>
      </c>
      <c r="K18" s="83" t="s">
        <v>293</v>
      </c>
      <c r="L18" s="126" t="s">
        <v>334</v>
      </c>
      <c r="M18" s="83">
        <v>1</v>
      </c>
      <c r="N18" s="126" t="s">
        <v>334</v>
      </c>
      <c r="O18" s="126" t="s">
        <v>335</v>
      </c>
      <c r="P18" s="126" t="s">
        <v>335</v>
      </c>
      <c r="Q18" s="83">
        <v>20612.914399</v>
      </c>
      <c r="R18" s="83">
        <v>10000</v>
      </c>
      <c r="S18" s="127">
        <v>99.991124</v>
      </c>
      <c r="T18" s="83">
        <v>0</v>
      </c>
      <c r="U18" s="128">
        <v>206110848.13208276</v>
      </c>
      <c r="V18" s="129" t="s">
        <v>336</v>
      </c>
      <c r="W18" s="129" t="s">
        <v>336</v>
      </c>
      <c r="X18" s="83" t="s">
        <v>288</v>
      </c>
    </row>
    <row r="19" spans="1:24" ht="15">
      <c r="A19" s="83">
        <v>8</v>
      </c>
      <c r="B19" s="83" t="s">
        <v>337</v>
      </c>
      <c r="C19" s="83" t="s">
        <v>338</v>
      </c>
      <c r="D19" s="83" t="s">
        <v>288</v>
      </c>
      <c r="E19" s="83"/>
      <c r="F19" s="83"/>
      <c r="G19" s="83" t="s">
        <v>289</v>
      </c>
      <c r="H19" s="83" t="s">
        <v>290</v>
      </c>
      <c r="I19" s="83" t="s">
        <v>291</v>
      </c>
      <c r="J19" s="83" t="s">
        <v>292</v>
      </c>
      <c r="K19" s="83" t="s">
        <v>293</v>
      </c>
      <c r="L19" s="126" t="s">
        <v>339</v>
      </c>
      <c r="M19" s="83">
        <v>1</v>
      </c>
      <c r="N19" s="126" t="s">
        <v>339</v>
      </c>
      <c r="O19" s="126" t="s">
        <v>334</v>
      </c>
      <c r="P19" s="126" t="s">
        <v>334</v>
      </c>
      <c r="Q19" s="83">
        <v>2379.751021</v>
      </c>
      <c r="R19" s="83">
        <v>10000</v>
      </c>
      <c r="S19" s="127">
        <v>99.991179</v>
      </c>
      <c r="T19" s="83">
        <v>0</v>
      </c>
      <c r="U19" s="128">
        <v>23795410.99830786</v>
      </c>
      <c r="V19" s="129" t="s">
        <v>340</v>
      </c>
      <c r="W19" s="129" t="s">
        <v>340</v>
      </c>
      <c r="X19" s="83" t="s">
        <v>288</v>
      </c>
    </row>
    <row r="20" spans="1:24" ht="15">
      <c r="A20" s="83">
        <v>9</v>
      </c>
      <c r="B20" s="83" t="s">
        <v>337</v>
      </c>
      <c r="C20" s="83" t="s">
        <v>338</v>
      </c>
      <c r="D20" s="83" t="s">
        <v>288</v>
      </c>
      <c r="E20" s="83"/>
      <c r="F20" s="83"/>
      <c r="G20" s="83" t="s">
        <v>289</v>
      </c>
      <c r="H20" s="83" t="s">
        <v>290</v>
      </c>
      <c r="I20" s="83" t="s">
        <v>291</v>
      </c>
      <c r="J20" s="83" t="s">
        <v>297</v>
      </c>
      <c r="K20" s="83" t="s">
        <v>293</v>
      </c>
      <c r="L20" s="126" t="s">
        <v>339</v>
      </c>
      <c r="M20" s="83">
        <v>1</v>
      </c>
      <c r="N20" s="126" t="s">
        <v>339</v>
      </c>
      <c r="O20" s="126" t="s">
        <v>334</v>
      </c>
      <c r="P20" s="126" t="s">
        <v>334</v>
      </c>
      <c r="Q20" s="83">
        <v>32125.641547</v>
      </c>
      <c r="R20" s="83">
        <v>10000</v>
      </c>
      <c r="S20" s="127">
        <v>99.991179</v>
      </c>
      <c r="T20" s="83">
        <v>0</v>
      </c>
      <c r="U20" s="128">
        <v>321228076.99183244</v>
      </c>
      <c r="V20" s="129" t="s">
        <v>340</v>
      </c>
      <c r="W20" s="129" t="s">
        <v>340</v>
      </c>
      <c r="X20" s="83" t="s">
        <v>288</v>
      </c>
    </row>
    <row r="21" spans="1:24" ht="15">
      <c r="A21" s="83">
        <v>10</v>
      </c>
      <c r="B21" s="83" t="s">
        <v>337</v>
      </c>
      <c r="C21" s="83" t="s">
        <v>338</v>
      </c>
      <c r="D21" s="83" t="s">
        <v>288</v>
      </c>
      <c r="E21" s="83"/>
      <c r="F21" s="83"/>
      <c r="G21" s="83" t="s">
        <v>289</v>
      </c>
      <c r="H21" s="83" t="s">
        <v>290</v>
      </c>
      <c r="I21" s="83" t="s">
        <v>291</v>
      </c>
      <c r="J21" s="83" t="s">
        <v>298</v>
      </c>
      <c r="K21" s="83" t="s">
        <v>293</v>
      </c>
      <c r="L21" s="126" t="s">
        <v>339</v>
      </c>
      <c r="M21" s="83">
        <v>1</v>
      </c>
      <c r="N21" s="126" t="s">
        <v>339</v>
      </c>
      <c r="O21" s="126" t="s">
        <v>334</v>
      </c>
      <c r="P21" s="126" t="s">
        <v>334</v>
      </c>
      <c r="Q21" s="83">
        <v>7624.602476</v>
      </c>
      <c r="R21" s="83">
        <v>10000</v>
      </c>
      <c r="S21" s="127">
        <v>99.991179</v>
      </c>
      <c r="T21" s="83">
        <v>0</v>
      </c>
      <c r="U21" s="128">
        <v>76239298.99141149</v>
      </c>
      <c r="V21" s="129" t="s">
        <v>340</v>
      </c>
      <c r="W21" s="129" t="s">
        <v>340</v>
      </c>
      <c r="X21" s="83" t="s">
        <v>288</v>
      </c>
    </row>
    <row r="22" spans="1:24" ht="15">
      <c r="A22" s="83">
        <v>11</v>
      </c>
      <c r="B22" s="83" t="s">
        <v>337</v>
      </c>
      <c r="C22" s="83" t="s">
        <v>338</v>
      </c>
      <c r="D22" s="83" t="s">
        <v>288</v>
      </c>
      <c r="E22" s="83"/>
      <c r="F22" s="83"/>
      <c r="G22" s="83" t="s">
        <v>289</v>
      </c>
      <c r="H22" s="83" t="s">
        <v>290</v>
      </c>
      <c r="I22" s="83" t="s">
        <v>291</v>
      </c>
      <c r="J22" s="83" t="s">
        <v>299</v>
      </c>
      <c r="K22" s="83" t="s">
        <v>293</v>
      </c>
      <c r="L22" s="126" t="s">
        <v>339</v>
      </c>
      <c r="M22" s="83">
        <v>1</v>
      </c>
      <c r="N22" s="126" t="s">
        <v>339</v>
      </c>
      <c r="O22" s="126" t="s">
        <v>334</v>
      </c>
      <c r="P22" s="126" t="s">
        <v>334</v>
      </c>
      <c r="Q22" s="83">
        <v>9199.973342</v>
      </c>
      <c r="R22" s="83">
        <v>10000</v>
      </c>
      <c r="S22" s="127">
        <v>99.991179</v>
      </c>
      <c r="T22" s="83">
        <v>0</v>
      </c>
      <c r="U22" s="128">
        <v>91991617.9947154</v>
      </c>
      <c r="V22" s="129" t="s">
        <v>340</v>
      </c>
      <c r="W22" s="129" t="s">
        <v>340</v>
      </c>
      <c r="X22" s="83" t="s">
        <v>288</v>
      </c>
    </row>
    <row r="23" spans="1:24" ht="15">
      <c r="A23" s="83">
        <v>12</v>
      </c>
      <c r="B23" s="83" t="s">
        <v>337</v>
      </c>
      <c r="C23" s="83" t="s">
        <v>338</v>
      </c>
      <c r="D23" s="83" t="s">
        <v>288</v>
      </c>
      <c r="E23" s="83"/>
      <c r="F23" s="83"/>
      <c r="G23" s="83" t="s">
        <v>289</v>
      </c>
      <c r="H23" s="83" t="s">
        <v>290</v>
      </c>
      <c r="I23" s="83" t="s">
        <v>291</v>
      </c>
      <c r="J23" s="83" t="s">
        <v>300</v>
      </c>
      <c r="K23" s="83" t="s">
        <v>293</v>
      </c>
      <c r="L23" s="126" t="s">
        <v>339</v>
      </c>
      <c r="M23" s="83">
        <v>1</v>
      </c>
      <c r="N23" s="126" t="s">
        <v>339</v>
      </c>
      <c r="O23" s="126" t="s">
        <v>334</v>
      </c>
      <c r="P23" s="126" t="s">
        <v>334</v>
      </c>
      <c r="Q23" s="83">
        <v>14048.344124</v>
      </c>
      <c r="R23" s="83">
        <v>10000</v>
      </c>
      <c r="S23" s="127">
        <v>99.991179</v>
      </c>
      <c r="T23" s="83">
        <v>0</v>
      </c>
      <c r="U23" s="128">
        <v>140471048.9989714</v>
      </c>
      <c r="V23" s="129" t="s">
        <v>340</v>
      </c>
      <c r="W23" s="129" t="s">
        <v>340</v>
      </c>
      <c r="X23" s="83" t="s">
        <v>288</v>
      </c>
    </row>
    <row r="24" spans="1:24" ht="15">
      <c r="A24" s="83">
        <v>13</v>
      </c>
      <c r="B24" s="83" t="s">
        <v>337</v>
      </c>
      <c r="C24" s="83" t="s">
        <v>338</v>
      </c>
      <c r="D24" s="83" t="s">
        <v>288</v>
      </c>
      <c r="E24" s="83"/>
      <c r="F24" s="83"/>
      <c r="G24" s="83" t="s">
        <v>289</v>
      </c>
      <c r="H24" s="83" t="s">
        <v>290</v>
      </c>
      <c r="I24" s="83" t="s">
        <v>291</v>
      </c>
      <c r="J24" s="83" t="s">
        <v>301</v>
      </c>
      <c r="K24" s="83" t="s">
        <v>293</v>
      </c>
      <c r="L24" s="126" t="s">
        <v>339</v>
      </c>
      <c r="M24" s="83">
        <v>1</v>
      </c>
      <c r="N24" s="126" t="s">
        <v>339</v>
      </c>
      <c r="O24" s="126" t="s">
        <v>334</v>
      </c>
      <c r="P24" s="126" t="s">
        <v>334</v>
      </c>
      <c r="Q24" s="83">
        <v>22738.254873</v>
      </c>
      <c r="R24" s="83">
        <v>10000</v>
      </c>
      <c r="S24" s="127">
        <v>99.991179</v>
      </c>
      <c r="T24" s="83">
        <v>0</v>
      </c>
      <c r="U24" s="128">
        <v>227362490.99704096</v>
      </c>
      <c r="V24" s="129" t="s">
        <v>340</v>
      </c>
      <c r="W24" s="129" t="s">
        <v>340</v>
      </c>
      <c r="X24" s="83" t="s">
        <v>288</v>
      </c>
    </row>
    <row r="25" spans="1:24" ht="15">
      <c r="A25" s="83">
        <v>14</v>
      </c>
      <c r="B25" s="83" t="s">
        <v>337</v>
      </c>
      <c r="C25" s="83" t="s">
        <v>338</v>
      </c>
      <c r="D25" s="83" t="s">
        <v>288</v>
      </c>
      <c r="E25" s="83"/>
      <c r="F25" s="83"/>
      <c r="G25" s="83" t="s">
        <v>289</v>
      </c>
      <c r="H25" s="83" t="s">
        <v>290</v>
      </c>
      <c r="I25" s="83" t="s">
        <v>291</v>
      </c>
      <c r="J25" s="83" t="s">
        <v>302</v>
      </c>
      <c r="K25" s="83" t="s">
        <v>293</v>
      </c>
      <c r="L25" s="126" t="s">
        <v>339</v>
      </c>
      <c r="M25" s="83">
        <v>1</v>
      </c>
      <c r="N25" s="126" t="s">
        <v>339</v>
      </c>
      <c r="O25" s="126" t="s">
        <v>334</v>
      </c>
      <c r="P25" s="126" t="s">
        <v>334</v>
      </c>
      <c r="Q25" s="83">
        <v>13883.432614</v>
      </c>
      <c r="R25" s="83">
        <v>10000</v>
      </c>
      <c r="S25" s="127">
        <v>99.991179</v>
      </c>
      <c r="T25" s="83">
        <v>0</v>
      </c>
      <c r="U25" s="128">
        <v>138822079.36972314</v>
      </c>
      <c r="V25" s="129" t="s">
        <v>340</v>
      </c>
      <c r="W25" s="129" t="s">
        <v>340</v>
      </c>
      <c r="X25" s="83" t="s">
        <v>288</v>
      </c>
    </row>
    <row r="26" spans="1:24" ht="15">
      <c r="A26" s="83">
        <v>15</v>
      </c>
      <c r="B26" s="83" t="s">
        <v>341</v>
      </c>
      <c r="C26" s="83" t="s">
        <v>342</v>
      </c>
      <c r="D26" s="83" t="s">
        <v>288</v>
      </c>
      <c r="E26" s="83"/>
      <c r="F26" s="83"/>
      <c r="G26" s="83" t="s">
        <v>289</v>
      </c>
      <c r="H26" s="83" t="s">
        <v>290</v>
      </c>
      <c r="I26" s="83" t="s">
        <v>291</v>
      </c>
      <c r="J26" s="83" t="s">
        <v>292</v>
      </c>
      <c r="K26" s="83" t="s">
        <v>293</v>
      </c>
      <c r="L26" s="126" t="s">
        <v>343</v>
      </c>
      <c r="M26" s="83">
        <v>1</v>
      </c>
      <c r="N26" s="126" t="s">
        <v>343</v>
      </c>
      <c r="O26" s="126" t="s">
        <v>339</v>
      </c>
      <c r="P26" s="126" t="s">
        <v>339</v>
      </c>
      <c r="Q26" s="83">
        <v>2379.751013</v>
      </c>
      <c r="R26" s="83">
        <v>10000</v>
      </c>
      <c r="S26" s="127">
        <v>99.991288</v>
      </c>
      <c r="T26" s="83">
        <v>0</v>
      </c>
      <c r="U26" s="128">
        <v>23795436.993246768</v>
      </c>
      <c r="V26" s="129" t="s">
        <v>344</v>
      </c>
      <c r="W26" s="129" t="s">
        <v>344</v>
      </c>
      <c r="X26" s="83" t="s">
        <v>288</v>
      </c>
    </row>
    <row r="27" spans="1:24" ht="15">
      <c r="A27" s="83">
        <v>16</v>
      </c>
      <c r="B27" s="83" t="s">
        <v>341</v>
      </c>
      <c r="C27" s="83" t="s">
        <v>342</v>
      </c>
      <c r="D27" s="83" t="s">
        <v>288</v>
      </c>
      <c r="E27" s="83"/>
      <c r="F27" s="83"/>
      <c r="G27" s="83" t="s">
        <v>289</v>
      </c>
      <c r="H27" s="83" t="s">
        <v>290</v>
      </c>
      <c r="I27" s="83" t="s">
        <v>291</v>
      </c>
      <c r="J27" s="83" t="s">
        <v>297</v>
      </c>
      <c r="K27" s="83" t="s">
        <v>293</v>
      </c>
      <c r="L27" s="126" t="s">
        <v>343</v>
      </c>
      <c r="M27" s="83">
        <v>1</v>
      </c>
      <c r="N27" s="126" t="s">
        <v>343</v>
      </c>
      <c r="O27" s="126" t="s">
        <v>339</v>
      </c>
      <c r="P27" s="126" t="s">
        <v>339</v>
      </c>
      <c r="Q27" s="83">
        <v>32125.641547</v>
      </c>
      <c r="R27" s="83">
        <v>10000</v>
      </c>
      <c r="S27" s="127">
        <v>99.991288</v>
      </c>
      <c r="T27" s="83">
        <v>0</v>
      </c>
      <c r="U27" s="128">
        <v>321228428.99248683</v>
      </c>
      <c r="V27" s="129" t="s">
        <v>344</v>
      </c>
      <c r="W27" s="129" t="s">
        <v>344</v>
      </c>
      <c r="X27" s="83" t="s">
        <v>288</v>
      </c>
    </row>
    <row r="28" spans="1:24" ht="15">
      <c r="A28" s="83">
        <v>17</v>
      </c>
      <c r="B28" s="83" t="s">
        <v>341</v>
      </c>
      <c r="C28" s="83" t="s">
        <v>342</v>
      </c>
      <c r="D28" s="83" t="s">
        <v>288</v>
      </c>
      <c r="E28" s="83"/>
      <c r="F28" s="83"/>
      <c r="G28" s="83" t="s">
        <v>289</v>
      </c>
      <c r="H28" s="83" t="s">
        <v>290</v>
      </c>
      <c r="I28" s="83" t="s">
        <v>291</v>
      </c>
      <c r="J28" s="83" t="s">
        <v>298</v>
      </c>
      <c r="K28" s="83" t="s">
        <v>293</v>
      </c>
      <c r="L28" s="126" t="s">
        <v>343</v>
      </c>
      <c r="M28" s="83">
        <v>1</v>
      </c>
      <c r="N28" s="126" t="s">
        <v>343</v>
      </c>
      <c r="O28" s="126" t="s">
        <v>339</v>
      </c>
      <c r="P28" s="126" t="s">
        <v>339</v>
      </c>
      <c r="Q28" s="83">
        <v>7624.602422</v>
      </c>
      <c r="R28" s="83">
        <v>10000</v>
      </c>
      <c r="S28" s="127">
        <v>99.991288</v>
      </c>
      <c r="T28" s="83">
        <v>0</v>
      </c>
      <c r="U28" s="128">
        <v>76239381.99422786</v>
      </c>
      <c r="V28" s="129" t="s">
        <v>344</v>
      </c>
      <c r="W28" s="129" t="s">
        <v>344</v>
      </c>
      <c r="X28" s="83" t="s">
        <v>288</v>
      </c>
    </row>
    <row r="29" spans="1:24" ht="15">
      <c r="A29" s="83">
        <v>18</v>
      </c>
      <c r="B29" s="83" t="s">
        <v>341</v>
      </c>
      <c r="C29" s="83" t="s">
        <v>342</v>
      </c>
      <c r="D29" s="83" t="s">
        <v>288</v>
      </c>
      <c r="E29" s="83"/>
      <c r="F29" s="83"/>
      <c r="G29" s="83" t="s">
        <v>289</v>
      </c>
      <c r="H29" s="83" t="s">
        <v>290</v>
      </c>
      <c r="I29" s="83" t="s">
        <v>291</v>
      </c>
      <c r="J29" s="83" t="s">
        <v>299</v>
      </c>
      <c r="K29" s="83" t="s">
        <v>293</v>
      </c>
      <c r="L29" s="126" t="s">
        <v>343</v>
      </c>
      <c r="M29" s="83">
        <v>1</v>
      </c>
      <c r="N29" s="126" t="s">
        <v>343</v>
      </c>
      <c r="O29" s="126" t="s">
        <v>339</v>
      </c>
      <c r="P29" s="126" t="s">
        <v>339</v>
      </c>
      <c r="Q29" s="83">
        <v>9199.973362</v>
      </c>
      <c r="R29" s="83">
        <v>10000</v>
      </c>
      <c r="S29" s="127">
        <v>99.991288</v>
      </c>
      <c r="T29" s="83">
        <v>0</v>
      </c>
      <c r="U29" s="128">
        <v>91991718.99880588</v>
      </c>
      <c r="V29" s="129" t="s">
        <v>344</v>
      </c>
      <c r="W29" s="129" t="s">
        <v>344</v>
      </c>
      <c r="X29" s="83" t="s">
        <v>288</v>
      </c>
    </row>
    <row r="30" spans="1:24" ht="15">
      <c r="A30" s="83">
        <v>19</v>
      </c>
      <c r="B30" s="83" t="s">
        <v>341</v>
      </c>
      <c r="C30" s="83" t="s">
        <v>342</v>
      </c>
      <c r="D30" s="83" t="s">
        <v>288</v>
      </c>
      <c r="E30" s="83"/>
      <c r="F30" s="83"/>
      <c r="G30" s="83" t="s">
        <v>289</v>
      </c>
      <c r="H30" s="83" t="s">
        <v>290</v>
      </c>
      <c r="I30" s="83" t="s">
        <v>291</v>
      </c>
      <c r="J30" s="83" t="s">
        <v>300</v>
      </c>
      <c r="K30" s="83" t="s">
        <v>293</v>
      </c>
      <c r="L30" s="126" t="s">
        <v>343</v>
      </c>
      <c r="M30" s="83">
        <v>1</v>
      </c>
      <c r="N30" s="126" t="s">
        <v>343</v>
      </c>
      <c r="O30" s="126" t="s">
        <v>339</v>
      </c>
      <c r="P30" s="126" t="s">
        <v>339</v>
      </c>
      <c r="Q30" s="83">
        <v>14048.344131</v>
      </c>
      <c r="R30" s="83">
        <v>10000</v>
      </c>
      <c r="S30" s="127">
        <v>99.991288</v>
      </c>
      <c r="T30" s="83">
        <v>0</v>
      </c>
      <c r="U30" s="128">
        <v>140471202.9966719</v>
      </c>
      <c r="V30" s="129" t="s">
        <v>344</v>
      </c>
      <c r="W30" s="129" t="s">
        <v>344</v>
      </c>
      <c r="X30" s="83" t="s">
        <v>288</v>
      </c>
    </row>
    <row r="31" spans="1:24" ht="15">
      <c r="A31" s="83">
        <v>20</v>
      </c>
      <c r="B31" s="83" t="s">
        <v>341</v>
      </c>
      <c r="C31" s="83" t="s">
        <v>342</v>
      </c>
      <c r="D31" s="83" t="s">
        <v>288</v>
      </c>
      <c r="E31" s="83"/>
      <c r="F31" s="83"/>
      <c r="G31" s="83" t="s">
        <v>289</v>
      </c>
      <c r="H31" s="83" t="s">
        <v>290</v>
      </c>
      <c r="I31" s="83" t="s">
        <v>291</v>
      </c>
      <c r="J31" s="83" t="s">
        <v>301</v>
      </c>
      <c r="K31" s="83" t="s">
        <v>293</v>
      </c>
      <c r="L31" s="126" t="s">
        <v>343</v>
      </c>
      <c r="M31" s="83">
        <v>1</v>
      </c>
      <c r="N31" s="126" t="s">
        <v>343</v>
      </c>
      <c r="O31" s="126" t="s">
        <v>339</v>
      </c>
      <c r="P31" s="126" t="s">
        <v>339</v>
      </c>
      <c r="Q31" s="83">
        <v>22738.254958</v>
      </c>
      <c r="R31" s="83">
        <v>10000</v>
      </c>
      <c r="S31" s="127">
        <v>99.991288</v>
      </c>
      <c r="T31" s="83">
        <v>0</v>
      </c>
      <c r="U31" s="128">
        <v>227362740.99002555</v>
      </c>
      <c r="V31" s="129" t="s">
        <v>344</v>
      </c>
      <c r="W31" s="129" t="s">
        <v>344</v>
      </c>
      <c r="X31" s="83" t="s">
        <v>288</v>
      </c>
    </row>
    <row r="32" spans="1:24" ht="15">
      <c r="A32" s="83">
        <v>21</v>
      </c>
      <c r="B32" s="83" t="s">
        <v>341</v>
      </c>
      <c r="C32" s="83" t="s">
        <v>342</v>
      </c>
      <c r="D32" s="83" t="s">
        <v>288</v>
      </c>
      <c r="E32" s="83"/>
      <c r="F32" s="83"/>
      <c r="G32" s="83" t="s">
        <v>289</v>
      </c>
      <c r="H32" s="83" t="s">
        <v>290</v>
      </c>
      <c r="I32" s="83" t="s">
        <v>291</v>
      </c>
      <c r="J32" s="83" t="s">
        <v>302</v>
      </c>
      <c r="K32" s="83" t="s">
        <v>293</v>
      </c>
      <c r="L32" s="126" t="s">
        <v>343</v>
      </c>
      <c r="M32" s="83">
        <v>1</v>
      </c>
      <c r="N32" s="126" t="s">
        <v>343</v>
      </c>
      <c r="O32" s="126" t="s">
        <v>339</v>
      </c>
      <c r="P32" s="126" t="s">
        <v>339</v>
      </c>
      <c r="Q32" s="83">
        <v>13883.432563</v>
      </c>
      <c r="R32" s="83">
        <v>10000</v>
      </c>
      <c r="S32" s="127">
        <v>99.991288</v>
      </c>
      <c r="T32" s="83">
        <v>0</v>
      </c>
      <c r="U32" s="128">
        <v>138822230.98053873</v>
      </c>
      <c r="V32" s="129" t="s">
        <v>344</v>
      </c>
      <c r="W32" s="129" t="s">
        <v>344</v>
      </c>
      <c r="X32" s="83" t="s">
        <v>288</v>
      </c>
    </row>
    <row r="33" spans="1:24" ht="15">
      <c r="A33" s="83">
        <v>22</v>
      </c>
      <c r="B33" s="83" t="s">
        <v>345</v>
      </c>
      <c r="C33" s="83" t="s">
        <v>104</v>
      </c>
      <c r="D33" s="83" t="s">
        <v>346</v>
      </c>
      <c r="E33" s="83" t="s">
        <v>347</v>
      </c>
      <c r="F33" s="83" t="s">
        <v>348</v>
      </c>
      <c r="G33" s="83" t="s">
        <v>289</v>
      </c>
      <c r="H33" s="83" t="s">
        <v>290</v>
      </c>
      <c r="I33" s="83" t="s">
        <v>291</v>
      </c>
      <c r="J33" s="83" t="s">
        <v>297</v>
      </c>
      <c r="K33" s="83" t="s">
        <v>293</v>
      </c>
      <c r="L33" s="126" t="s">
        <v>349</v>
      </c>
      <c r="M33" s="83">
        <v>175</v>
      </c>
      <c r="N33" s="126" t="s">
        <v>349</v>
      </c>
      <c r="O33" s="126" t="s">
        <v>339</v>
      </c>
      <c r="P33" s="126" t="s">
        <v>339</v>
      </c>
      <c r="Q33" s="83">
        <v>323</v>
      </c>
      <c r="R33" s="83">
        <v>100</v>
      </c>
      <c r="S33" s="127">
        <v>489900</v>
      </c>
      <c r="T33" s="83">
        <v>0</v>
      </c>
      <c r="U33" s="128">
        <v>158237700</v>
      </c>
      <c r="V33" s="129">
        <v>4.3</v>
      </c>
      <c r="W33" s="129">
        <v>4.3</v>
      </c>
      <c r="X33" s="83" t="s">
        <v>346</v>
      </c>
    </row>
    <row r="34" spans="1:24" ht="15">
      <c r="A34" s="83">
        <v>23</v>
      </c>
      <c r="B34" s="83" t="s">
        <v>345</v>
      </c>
      <c r="C34" s="83" t="s">
        <v>104</v>
      </c>
      <c r="D34" s="83" t="s">
        <v>346</v>
      </c>
      <c r="E34" s="83" t="s">
        <v>347</v>
      </c>
      <c r="F34" s="83" t="s">
        <v>348</v>
      </c>
      <c r="G34" s="83" t="s">
        <v>289</v>
      </c>
      <c r="H34" s="83" t="s">
        <v>290</v>
      </c>
      <c r="I34" s="83" t="s">
        <v>291</v>
      </c>
      <c r="J34" s="83" t="s">
        <v>298</v>
      </c>
      <c r="K34" s="83" t="s">
        <v>293</v>
      </c>
      <c r="L34" s="126" t="s">
        <v>349</v>
      </c>
      <c r="M34" s="83">
        <v>175</v>
      </c>
      <c r="N34" s="126" t="s">
        <v>349</v>
      </c>
      <c r="O34" s="126" t="s">
        <v>339</v>
      </c>
      <c r="P34" s="126" t="s">
        <v>339</v>
      </c>
      <c r="Q34" s="83">
        <v>76</v>
      </c>
      <c r="R34" s="83">
        <v>100</v>
      </c>
      <c r="S34" s="127">
        <v>489900</v>
      </c>
      <c r="T34" s="83">
        <v>0</v>
      </c>
      <c r="U34" s="128">
        <v>37232400</v>
      </c>
      <c r="V34" s="129">
        <v>4.3</v>
      </c>
      <c r="W34" s="129">
        <v>4.3</v>
      </c>
      <c r="X34" s="83" t="s">
        <v>346</v>
      </c>
    </row>
    <row r="35" spans="1:24" ht="15">
      <c r="A35" s="83">
        <v>24</v>
      </c>
      <c r="B35" s="83" t="s">
        <v>345</v>
      </c>
      <c r="C35" s="83" t="s">
        <v>104</v>
      </c>
      <c r="D35" s="83" t="s">
        <v>346</v>
      </c>
      <c r="E35" s="83" t="s">
        <v>347</v>
      </c>
      <c r="F35" s="83" t="s">
        <v>348</v>
      </c>
      <c r="G35" s="83" t="s">
        <v>289</v>
      </c>
      <c r="H35" s="83" t="s">
        <v>290</v>
      </c>
      <c r="I35" s="83" t="s">
        <v>291</v>
      </c>
      <c r="J35" s="83" t="s">
        <v>299</v>
      </c>
      <c r="K35" s="83" t="s">
        <v>293</v>
      </c>
      <c r="L35" s="126" t="s">
        <v>349</v>
      </c>
      <c r="M35" s="83">
        <v>175</v>
      </c>
      <c r="N35" s="126" t="s">
        <v>349</v>
      </c>
      <c r="O35" s="126" t="s">
        <v>339</v>
      </c>
      <c r="P35" s="126" t="s">
        <v>339</v>
      </c>
      <c r="Q35" s="83">
        <v>91</v>
      </c>
      <c r="R35" s="83">
        <v>100</v>
      </c>
      <c r="S35" s="127">
        <v>489900</v>
      </c>
      <c r="T35" s="83">
        <v>0</v>
      </c>
      <c r="U35" s="128">
        <v>44580900</v>
      </c>
      <c r="V35" s="129">
        <v>4.3</v>
      </c>
      <c r="W35" s="129">
        <v>4.3</v>
      </c>
      <c r="X35" s="83" t="s">
        <v>346</v>
      </c>
    </row>
    <row r="36" spans="1:24" ht="15">
      <c r="A36" s="83">
        <v>25</v>
      </c>
      <c r="B36" s="83" t="s">
        <v>345</v>
      </c>
      <c r="C36" s="83" t="s">
        <v>104</v>
      </c>
      <c r="D36" s="83" t="s">
        <v>346</v>
      </c>
      <c r="E36" s="83" t="s">
        <v>347</v>
      </c>
      <c r="F36" s="83" t="s">
        <v>348</v>
      </c>
      <c r="G36" s="83" t="s">
        <v>289</v>
      </c>
      <c r="H36" s="83" t="s">
        <v>290</v>
      </c>
      <c r="I36" s="83" t="s">
        <v>291</v>
      </c>
      <c r="J36" s="83" t="s">
        <v>300</v>
      </c>
      <c r="K36" s="83" t="s">
        <v>293</v>
      </c>
      <c r="L36" s="126" t="s">
        <v>349</v>
      </c>
      <c r="M36" s="83">
        <v>175</v>
      </c>
      <c r="N36" s="126" t="s">
        <v>349</v>
      </c>
      <c r="O36" s="126" t="s">
        <v>339</v>
      </c>
      <c r="P36" s="126" t="s">
        <v>339</v>
      </c>
      <c r="Q36" s="83">
        <v>142</v>
      </c>
      <c r="R36" s="83">
        <v>100</v>
      </c>
      <c r="S36" s="127">
        <v>489900</v>
      </c>
      <c r="T36" s="83">
        <v>0</v>
      </c>
      <c r="U36" s="128">
        <v>69565800</v>
      </c>
      <c r="V36" s="129">
        <v>4.3</v>
      </c>
      <c r="W36" s="129">
        <v>4.3</v>
      </c>
      <c r="X36" s="83" t="s">
        <v>346</v>
      </c>
    </row>
    <row r="37" spans="1:24" ht="15">
      <c r="A37" s="83">
        <v>26</v>
      </c>
      <c r="B37" s="83" t="s">
        <v>345</v>
      </c>
      <c r="C37" s="83" t="s">
        <v>104</v>
      </c>
      <c r="D37" s="83" t="s">
        <v>346</v>
      </c>
      <c r="E37" s="83" t="s">
        <v>347</v>
      </c>
      <c r="F37" s="83" t="s">
        <v>348</v>
      </c>
      <c r="G37" s="83" t="s">
        <v>289</v>
      </c>
      <c r="H37" s="83" t="s">
        <v>290</v>
      </c>
      <c r="I37" s="83" t="s">
        <v>291</v>
      </c>
      <c r="J37" s="83" t="s">
        <v>301</v>
      </c>
      <c r="K37" s="83" t="s">
        <v>293</v>
      </c>
      <c r="L37" s="126" t="s">
        <v>349</v>
      </c>
      <c r="M37" s="83">
        <v>175</v>
      </c>
      <c r="N37" s="126" t="s">
        <v>349</v>
      </c>
      <c r="O37" s="126" t="s">
        <v>339</v>
      </c>
      <c r="P37" s="126" t="s">
        <v>339</v>
      </c>
      <c r="Q37" s="83">
        <v>228</v>
      </c>
      <c r="R37" s="83">
        <v>100</v>
      </c>
      <c r="S37" s="127">
        <v>489900</v>
      </c>
      <c r="T37" s="83">
        <v>0</v>
      </c>
      <c r="U37" s="128">
        <v>111697200</v>
      </c>
      <c r="V37" s="129">
        <v>4.3</v>
      </c>
      <c r="W37" s="129">
        <v>4.3</v>
      </c>
      <c r="X37" s="83" t="s">
        <v>346</v>
      </c>
    </row>
    <row r="38" spans="1:24" ht="15">
      <c r="A38" s="83">
        <v>27</v>
      </c>
      <c r="B38" s="83" t="s">
        <v>345</v>
      </c>
      <c r="C38" s="83" t="s">
        <v>104</v>
      </c>
      <c r="D38" s="83" t="s">
        <v>346</v>
      </c>
      <c r="E38" s="83" t="s">
        <v>347</v>
      </c>
      <c r="F38" s="83" t="s">
        <v>348</v>
      </c>
      <c r="G38" s="83" t="s">
        <v>289</v>
      </c>
      <c r="H38" s="83" t="s">
        <v>290</v>
      </c>
      <c r="I38" s="83" t="s">
        <v>291</v>
      </c>
      <c r="J38" s="83" t="s">
        <v>302</v>
      </c>
      <c r="K38" s="83" t="s">
        <v>293</v>
      </c>
      <c r="L38" s="126" t="s">
        <v>349</v>
      </c>
      <c r="M38" s="83">
        <v>175</v>
      </c>
      <c r="N38" s="126" t="s">
        <v>349</v>
      </c>
      <c r="O38" s="126" t="s">
        <v>339</v>
      </c>
      <c r="P38" s="126" t="s">
        <v>339</v>
      </c>
      <c r="Q38" s="83">
        <v>140</v>
      </c>
      <c r="R38" s="83">
        <v>100</v>
      </c>
      <c r="S38" s="127">
        <v>489900</v>
      </c>
      <c r="T38" s="83">
        <v>0</v>
      </c>
      <c r="U38" s="128">
        <v>68586000</v>
      </c>
      <c r="V38" s="129">
        <v>4.3</v>
      </c>
      <c r="W38" s="129">
        <v>4.3</v>
      </c>
      <c r="X38" s="83" t="s">
        <v>346</v>
      </c>
    </row>
    <row r="39" spans="1:24" ht="15">
      <c r="A39" s="83">
        <v>28</v>
      </c>
      <c r="B39" s="83" t="s">
        <v>350</v>
      </c>
      <c r="C39" s="83" t="s">
        <v>351</v>
      </c>
      <c r="D39" s="83" t="s">
        <v>288</v>
      </c>
      <c r="E39" s="83"/>
      <c r="F39" s="83"/>
      <c r="G39" s="83" t="s">
        <v>289</v>
      </c>
      <c r="H39" s="83" t="s">
        <v>290</v>
      </c>
      <c r="I39" s="83" t="s">
        <v>291</v>
      </c>
      <c r="J39" s="83" t="s">
        <v>301</v>
      </c>
      <c r="K39" s="83" t="s">
        <v>293</v>
      </c>
      <c r="L39" s="126" t="s">
        <v>352</v>
      </c>
      <c r="M39" s="83">
        <v>1</v>
      </c>
      <c r="N39" s="126" t="s">
        <v>352</v>
      </c>
      <c r="O39" s="126" t="s">
        <v>343</v>
      </c>
      <c r="P39" s="126" t="s">
        <v>343</v>
      </c>
      <c r="Q39" s="83">
        <v>22961.179023</v>
      </c>
      <c r="R39" s="83">
        <v>10000</v>
      </c>
      <c r="S39" s="127">
        <v>99.991672</v>
      </c>
      <c r="T39" s="83">
        <v>0</v>
      </c>
      <c r="U39" s="128">
        <v>229592667.9993814</v>
      </c>
      <c r="V39" s="129" t="s">
        <v>353</v>
      </c>
      <c r="W39" s="129" t="s">
        <v>353</v>
      </c>
      <c r="X39" s="83" t="s">
        <v>288</v>
      </c>
    </row>
    <row r="40" spans="1:24" ht="15">
      <c r="A40" s="83">
        <v>29</v>
      </c>
      <c r="B40" s="83" t="s">
        <v>350</v>
      </c>
      <c r="C40" s="83" t="s">
        <v>351</v>
      </c>
      <c r="D40" s="83" t="s">
        <v>288</v>
      </c>
      <c r="E40" s="83"/>
      <c r="F40" s="83"/>
      <c r="G40" s="83" t="s">
        <v>289</v>
      </c>
      <c r="H40" s="83" t="s">
        <v>290</v>
      </c>
      <c r="I40" s="83" t="s">
        <v>291</v>
      </c>
      <c r="J40" s="83" t="s">
        <v>302</v>
      </c>
      <c r="K40" s="83" t="s">
        <v>293</v>
      </c>
      <c r="L40" s="126" t="s">
        <v>352</v>
      </c>
      <c r="M40" s="83">
        <v>1</v>
      </c>
      <c r="N40" s="126" t="s">
        <v>352</v>
      </c>
      <c r="O40" s="126" t="s">
        <v>343</v>
      </c>
      <c r="P40" s="126" t="s">
        <v>343</v>
      </c>
      <c r="Q40" s="83">
        <v>14019.544741</v>
      </c>
      <c r="R40" s="83">
        <v>10000</v>
      </c>
      <c r="S40" s="127">
        <v>99.991672</v>
      </c>
      <c r="T40" s="83">
        <v>0</v>
      </c>
      <c r="U40" s="128">
        <v>140183771.83500287</v>
      </c>
      <c r="V40" s="129" t="s">
        <v>353</v>
      </c>
      <c r="W40" s="129" t="s">
        <v>353</v>
      </c>
      <c r="X40" s="83" t="s">
        <v>288</v>
      </c>
    </row>
    <row r="41" spans="1:24" ht="15">
      <c r="A41" s="83">
        <v>30</v>
      </c>
      <c r="B41" s="83" t="s">
        <v>350</v>
      </c>
      <c r="C41" s="83" t="s">
        <v>351</v>
      </c>
      <c r="D41" s="83" t="s">
        <v>288</v>
      </c>
      <c r="E41" s="83"/>
      <c r="F41" s="83"/>
      <c r="G41" s="83" t="s">
        <v>289</v>
      </c>
      <c r="H41" s="83" t="s">
        <v>290</v>
      </c>
      <c r="I41" s="83" t="s">
        <v>291</v>
      </c>
      <c r="J41" s="83" t="s">
        <v>292</v>
      </c>
      <c r="K41" s="83" t="s">
        <v>293</v>
      </c>
      <c r="L41" s="126" t="s">
        <v>352</v>
      </c>
      <c r="M41" s="83">
        <v>1</v>
      </c>
      <c r="N41" s="126" t="s">
        <v>352</v>
      </c>
      <c r="O41" s="126" t="s">
        <v>343</v>
      </c>
      <c r="P41" s="126" t="s">
        <v>343</v>
      </c>
      <c r="Q41" s="83">
        <v>2403.08193</v>
      </c>
      <c r="R41" s="83">
        <v>10000</v>
      </c>
      <c r="S41" s="127">
        <v>99.991672</v>
      </c>
      <c r="T41" s="83">
        <v>0</v>
      </c>
      <c r="U41" s="128">
        <v>24028817.99654712</v>
      </c>
      <c r="V41" s="129" t="s">
        <v>353</v>
      </c>
      <c r="W41" s="129" t="s">
        <v>353</v>
      </c>
      <c r="X41" s="83" t="s">
        <v>288</v>
      </c>
    </row>
    <row r="42" spans="1:24" ht="15">
      <c r="A42" s="83">
        <v>31</v>
      </c>
      <c r="B42" s="83" t="s">
        <v>350</v>
      </c>
      <c r="C42" s="83" t="s">
        <v>351</v>
      </c>
      <c r="D42" s="83" t="s">
        <v>288</v>
      </c>
      <c r="E42" s="83"/>
      <c r="F42" s="83"/>
      <c r="G42" s="83" t="s">
        <v>289</v>
      </c>
      <c r="H42" s="83" t="s">
        <v>290</v>
      </c>
      <c r="I42" s="83" t="s">
        <v>291</v>
      </c>
      <c r="J42" s="83" t="s">
        <v>297</v>
      </c>
      <c r="K42" s="83" t="s">
        <v>293</v>
      </c>
      <c r="L42" s="126" t="s">
        <v>352</v>
      </c>
      <c r="M42" s="83">
        <v>1</v>
      </c>
      <c r="N42" s="126" t="s">
        <v>352</v>
      </c>
      <c r="O42" s="126" t="s">
        <v>343</v>
      </c>
      <c r="P42" s="126" t="s">
        <v>343</v>
      </c>
      <c r="Q42" s="83">
        <v>32440.598776</v>
      </c>
      <c r="R42" s="83">
        <v>10000</v>
      </c>
      <c r="S42" s="127">
        <v>99.991672</v>
      </c>
      <c r="T42" s="83">
        <v>0</v>
      </c>
      <c r="U42" s="128">
        <v>324378971.00225514</v>
      </c>
      <c r="V42" s="129" t="s">
        <v>353</v>
      </c>
      <c r="W42" s="129" t="s">
        <v>353</v>
      </c>
      <c r="X42" s="83" t="s">
        <v>288</v>
      </c>
    </row>
    <row r="43" spans="1:24" ht="15">
      <c r="A43" s="83">
        <v>32</v>
      </c>
      <c r="B43" s="83" t="s">
        <v>350</v>
      </c>
      <c r="C43" s="83" t="s">
        <v>351</v>
      </c>
      <c r="D43" s="83" t="s">
        <v>288</v>
      </c>
      <c r="E43" s="83"/>
      <c r="F43" s="83"/>
      <c r="G43" s="83" t="s">
        <v>289</v>
      </c>
      <c r="H43" s="83" t="s">
        <v>290</v>
      </c>
      <c r="I43" s="83" t="s">
        <v>291</v>
      </c>
      <c r="J43" s="83" t="s">
        <v>298</v>
      </c>
      <c r="K43" s="83" t="s">
        <v>293</v>
      </c>
      <c r="L43" s="126" t="s">
        <v>352</v>
      </c>
      <c r="M43" s="83">
        <v>1</v>
      </c>
      <c r="N43" s="126" t="s">
        <v>352</v>
      </c>
      <c r="O43" s="126" t="s">
        <v>343</v>
      </c>
      <c r="P43" s="126" t="s">
        <v>343</v>
      </c>
      <c r="Q43" s="83">
        <v>7699.353407</v>
      </c>
      <c r="R43" s="83">
        <v>10000</v>
      </c>
      <c r="S43" s="127">
        <v>99.991672</v>
      </c>
      <c r="T43" s="83">
        <v>0</v>
      </c>
      <c r="U43" s="128">
        <v>76987121.99458718</v>
      </c>
      <c r="V43" s="129" t="s">
        <v>353</v>
      </c>
      <c r="W43" s="129" t="s">
        <v>353</v>
      </c>
      <c r="X43" s="83" t="s">
        <v>288</v>
      </c>
    </row>
    <row r="44" spans="1:24" ht="15">
      <c r="A44" s="83">
        <v>33</v>
      </c>
      <c r="B44" s="83" t="s">
        <v>350</v>
      </c>
      <c r="C44" s="83" t="s">
        <v>351</v>
      </c>
      <c r="D44" s="83" t="s">
        <v>288</v>
      </c>
      <c r="E44" s="83"/>
      <c r="F44" s="83"/>
      <c r="G44" s="83" t="s">
        <v>289</v>
      </c>
      <c r="H44" s="83" t="s">
        <v>290</v>
      </c>
      <c r="I44" s="83" t="s">
        <v>291</v>
      </c>
      <c r="J44" s="83" t="s">
        <v>299</v>
      </c>
      <c r="K44" s="83" t="s">
        <v>293</v>
      </c>
      <c r="L44" s="126" t="s">
        <v>352</v>
      </c>
      <c r="M44" s="83">
        <v>1</v>
      </c>
      <c r="N44" s="126" t="s">
        <v>352</v>
      </c>
      <c r="O44" s="126" t="s">
        <v>343</v>
      </c>
      <c r="P44" s="126" t="s">
        <v>343</v>
      </c>
      <c r="Q44" s="83">
        <v>9290.169192</v>
      </c>
      <c r="R44" s="83">
        <v>10000</v>
      </c>
      <c r="S44" s="127">
        <v>99.991672</v>
      </c>
      <c r="T44" s="83">
        <v>0</v>
      </c>
      <c r="U44" s="128">
        <v>92893955.00206572</v>
      </c>
      <c r="V44" s="129" t="s">
        <v>353</v>
      </c>
      <c r="W44" s="129" t="s">
        <v>353</v>
      </c>
      <c r="X44" s="83" t="s">
        <v>288</v>
      </c>
    </row>
    <row r="45" spans="1:24" ht="15">
      <c r="A45" s="83">
        <v>34</v>
      </c>
      <c r="B45" s="83" t="s">
        <v>350</v>
      </c>
      <c r="C45" s="83" t="s">
        <v>351</v>
      </c>
      <c r="D45" s="83" t="s">
        <v>288</v>
      </c>
      <c r="E45" s="83"/>
      <c r="F45" s="83"/>
      <c r="G45" s="83" t="s">
        <v>289</v>
      </c>
      <c r="H45" s="83" t="s">
        <v>290</v>
      </c>
      <c r="I45" s="83" t="s">
        <v>291</v>
      </c>
      <c r="J45" s="83" t="s">
        <v>300</v>
      </c>
      <c r="K45" s="83" t="s">
        <v>293</v>
      </c>
      <c r="L45" s="126" t="s">
        <v>352</v>
      </c>
      <c r="M45" s="83">
        <v>1</v>
      </c>
      <c r="N45" s="126" t="s">
        <v>352</v>
      </c>
      <c r="O45" s="126" t="s">
        <v>343</v>
      </c>
      <c r="P45" s="126" t="s">
        <v>343</v>
      </c>
      <c r="Q45" s="83">
        <v>14186.072926</v>
      </c>
      <c r="R45" s="83">
        <v>10000</v>
      </c>
      <c r="S45" s="127">
        <v>99.991672</v>
      </c>
      <c r="T45" s="83">
        <v>0</v>
      </c>
      <c r="U45" s="128">
        <v>141848914.99916473</v>
      </c>
      <c r="V45" s="129" t="s">
        <v>353</v>
      </c>
      <c r="W45" s="129" t="s">
        <v>353</v>
      </c>
      <c r="X45" s="83" t="s">
        <v>288</v>
      </c>
    </row>
    <row r="46" spans="1:24" ht="15">
      <c r="A46" s="83">
        <v>35</v>
      </c>
      <c r="B46" s="83" t="s">
        <v>354</v>
      </c>
      <c r="C46" s="83" t="s">
        <v>355</v>
      </c>
      <c r="D46" s="83" t="s">
        <v>288</v>
      </c>
      <c r="E46" s="83"/>
      <c r="F46" s="83"/>
      <c r="G46" s="83" t="s">
        <v>289</v>
      </c>
      <c r="H46" s="83" t="s">
        <v>290</v>
      </c>
      <c r="I46" s="83" t="s">
        <v>291</v>
      </c>
      <c r="J46" s="83" t="s">
        <v>292</v>
      </c>
      <c r="K46" s="83" t="s">
        <v>293</v>
      </c>
      <c r="L46" s="126" t="s">
        <v>356</v>
      </c>
      <c r="M46" s="83">
        <v>3</v>
      </c>
      <c r="N46" s="126" t="s">
        <v>356</v>
      </c>
      <c r="O46" s="126" t="s">
        <v>352</v>
      </c>
      <c r="P46" s="126" t="s">
        <v>352</v>
      </c>
      <c r="Q46" s="83">
        <v>2403.081873</v>
      </c>
      <c r="R46" s="83">
        <v>10000</v>
      </c>
      <c r="S46" s="127">
        <v>99.973377</v>
      </c>
      <c r="T46" s="83">
        <v>0</v>
      </c>
      <c r="U46" s="128">
        <v>24024420.993114103</v>
      </c>
      <c r="V46" s="129" t="s">
        <v>336</v>
      </c>
      <c r="W46" s="129" t="s">
        <v>336</v>
      </c>
      <c r="X46" s="83" t="s">
        <v>288</v>
      </c>
    </row>
    <row r="47" spans="1:24" ht="15">
      <c r="A47" s="83">
        <v>36</v>
      </c>
      <c r="B47" s="83" t="s">
        <v>354</v>
      </c>
      <c r="C47" s="83" t="s">
        <v>355</v>
      </c>
      <c r="D47" s="83" t="s">
        <v>288</v>
      </c>
      <c r="E47" s="83"/>
      <c r="F47" s="83"/>
      <c r="G47" s="83" t="s">
        <v>289</v>
      </c>
      <c r="H47" s="83" t="s">
        <v>290</v>
      </c>
      <c r="I47" s="83" t="s">
        <v>291</v>
      </c>
      <c r="J47" s="83" t="s">
        <v>297</v>
      </c>
      <c r="K47" s="83" t="s">
        <v>293</v>
      </c>
      <c r="L47" s="126" t="s">
        <v>356</v>
      </c>
      <c r="M47" s="83">
        <v>3</v>
      </c>
      <c r="N47" s="126" t="s">
        <v>356</v>
      </c>
      <c r="O47" s="126" t="s">
        <v>352</v>
      </c>
      <c r="P47" s="126" t="s">
        <v>352</v>
      </c>
      <c r="Q47" s="83">
        <v>32440.598775</v>
      </c>
      <c r="R47" s="83">
        <v>10000</v>
      </c>
      <c r="S47" s="127">
        <v>99.973377</v>
      </c>
      <c r="T47" s="83">
        <v>0</v>
      </c>
      <c r="U47" s="128">
        <v>324319620.9816783</v>
      </c>
      <c r="V47" s="129" t="s">
        <v>336</v>
      </c>
      <c r="W47" s="129" t="s">
        <v>336</v>
      </c>
      <c r="X47" s="83" t="s">
        <v>288</v>
      </c>
    </row>
    <row r="48" spans="1:24" ht="15">
      <c r="A48" s="83">
        <v>37</v>
      </c>
      <c r="B48" s="83" t="s">
        <v>354</v>
      </c>
      <c r="C48" s="83" t="s">
        <v>355</v>
      </c>
      <c r="D48" s="83" t="s">
        <v>288</v>
      </c>
      <c r="E48" s="83"/>
      <c r="F48" s="83"/>
      <c r="G48" s="83" t="s">
        <v>289</v>
      </c>
      <c r="H48" s="83" t="s">
        <v>290</v>
      </c>
      <c r="I48" s="83" t="s">
        <v>291</v>
      </c>
      <c r="J48" s="83" t="s">
        <v>298</v>
      </c>
      <c r="K48" s="83" t="s">
        <v>293</v>
      </c>
      <c r="L48" s="126" t="s">
        <v>356</v>
      </c>
      <c r="M48" s="83">
        <v>3</v>
      </c>
      <c r="N48" s="126" t="s">
        <v>356</v>
      </c>
      <c r="O48" s="126" t="s">
        <v>352</v>
      </c>
      <c r="P48" s="126" t="s">
        <v>352</v>
      </c>
      <c r="Q48" s="83">
        <v>7699.353402</v>
      </c>
      <c r="R48" s="83">
        <v>10000</v>
      </c>
      <c r="S48" s="127">
        <v>99.973377</v>
      </c>
      <c r="T48" s="83">
        <v>0</v>
      </c>
      <c r="U48" s="128">
        <v>76973035.99294108</v>
      </c>
      <c r="V48" s="129" t="s">
        <v>336</v>
      </c>
      <c r="W48" s="129" t="s">
        <v>336</v>
      </c>
      <c r="X48" s="83" t="s">
        <v>288</v>
      </c>
    </row>
    <row r="49" spans="1:24" ht="15">
      <c r="A49" s="83">
        <v>38</v>
      </c>
      <c r="B49" s="83" t="s">
        <v>354</v>
      </c>
      <c r="C49" s="83" t="s">
        <v>355</v>
      </c>
      <c r="D49" s="83" t="s">
        <v>288</v>
      </c>
      <c r="E49" s="83"/>
      <c r="F49" s="83"/>
      <c r="G49" s="83" t="s">
        <v>289</v>
      </c>
      <c r="H49" s="83" t="s">
        <v>290</v>
      </c>
      <c r="I49" s="83" t="s">
        <v>291</v>
      </c>
      <c r="J49" s="83" t="s">
        <v>299</v>
      </c>
      <c r="K49" s="83" t="s">
        <v>293</v>
      </c>
      <c r="L49" s="126" t="s">
        <v>356</v>
      </c>
      <c r="M49" s="83">
        <v>3</v>
      </c>
      <c r="N49" s="126" t="s">
        <v>356</v>
      </c>
      <c r="O49" s="126" t="s">
        <v>352</v>
      </c>
      <c r="P49" s="126" t="s">
        <v>352</v>
      </c>
      <c r="Q49" s="83">
        <v>9290.169126</v>
      </c>
      <c r="R49" s="83">
        <v>10000</v>
      </c>
      <c r="S49" s="127">
        <v>99.973377</v>
      </c>
      <c r="T49" s="83">
        <v>0</v>
      </c>
      <c r="U49" s="128">
        <v>92876957.996285</v>
      </c>
      <c r="V49" s="129" t="s">
        <v>336</v>
      </c>
      <c r="W49" s="129" t="s">
        <v>336</v>
      </c>
      <c r="X49" s="83" t="s">
        <v>288</v>
      </c>
    </row>
    <row r="50" spans="1:24" ht="15">
      <c r="A50" s="83">
        <v>39</v>
      </c>
      <c r="B50" s="83" t="s">
        <v>354</v>
      </c>
      <c r="C50" s="83" t="s">
        <v>355</v>
      </c>
      <c r="D50" s="83" t="s">
        <v>288</v>
      </c>
      <c r="E50" s="83"/>
      <c r="F50" s="83"/>
      <c r="G50" s="83" t="s">
        <v>289</v>
      </c>
      <c r="H50" s="83" t="s">
        <v>290</v>
      </c>
      <c r="I50" s="83" t="s">
        <v>291</v>
      </c>
      <c r="J50" s="83" t="s">
        <v>300</v>
      </c>
      <c r="K50" s="83" t="s">
        <v>293</v>
      </c>
      <c r="L50" s="126" t="s">
        <v>356</v>
      </c>
      <c r="M50" s="83">
        <v>3</v>
      </c>
      <c r="N50" s="126" t="s">
        <v>356</v>
      </c>
      <c r="O50" s="126" t="s">
        <v>352</v>
      </c>
      <c r="P50" s="126" t="s">
        <v>352</v>
      </c>
      <c r="Q50" s="83">
        <v>14186.072964</v>
      </c>
      <c r="R50" s="83">
        <v>10000</v>
      </c>
      <c r="S50" s="127">
        <v>99.973377</v>
      </c>
      <c r="T50" s="83">
        <v>0</v>
      </c>
      <c r="U50" s="128">
        <v>141822961.98701757</v>
      </c>
      <c r="V50" s="129" t="s">
        <v>336</v>
      </c>
      <c r="W50" s="129" t="s">
        <v>336</v>
      </c>
      <c r="X50" s="83" t="s">
        <v>288</v>
      </c>
    </row>
    <row r="51" spans="1:24" ht="15">
      <c r="A51" s="83">
        <v>40</v>
      </c>
      <c r="B51" s="83" t="s">
        <v>354</v>
      </c>
      <c r="C51" s="83" t="s">
        <v>355</v>
      </c>
      <c r="D51" s="83" t="s">
        <v>288</v>
      </c>
      <c r="E51" s="83"/>
      <c r="F51" s="83"/>
      <c r="G51" s="83" t="s">
        <v>289</v>
      </c>
      <c r="H51" s="83" t="s">
        <v>290</v>
      </c>
      <c r="I51" s="83" t="s">
        <v>291</v>
      </c>
      <c r="J51" s="83" t="s">
        <v>301</v>
      </c>
      <c r="K51" s="83" t="s">
        <v>293</v>
      </c>
      <c r="L51" s="126" t="s">
        <v>356</v>
      </c>
      <c r="M51" s="83">
        <v>3</v>
      </c>
      <c r="N51" s="126" t="s">
        <v>356</v>
      </c>
      <c r="O51" s="126" t="s">
        <v>352</v>
      </c>
      <c r="P51" s="126" t="s">
        <v>352</v>
      </c>
      <c r="Q51" s="83">
        <v>22961.178965</v>
      </c>
      <c r="R51" s="83">
        <v>10000</v>
      </c>
      <c r="S51" s="127">
        <v>99.973377</v>
      </c>
      <c r="T51" s="83">
        <v>0</v>
      </c>
      <c r="U51" s="128">
        <v>229550659.9884356</v>
      </c>
      <c r="V51" s="129" t="s">
        <v>336</v>
      </c>
      <c r="W51" s="129" t="s">
        <v>336</v>
      </c>
      <c r="X51" s="83" t="s">
        <v>288</v>
      </c>
    </row>
    <row r="52" spans="1:24" ht="15">
      <c r="A52" s="83">
        <v>41</v>
      </c>
      <c r="B52" s="83" t="s">
        <v>354</v>
      </c>
      <c r="C52" s="83" t="s">
        <v>355</v>
      </c>
      <c r="D52" s="83" t="s">
        <v>288</v>
      </c>
      <c r="E52" s="83"/>
      <c r="F52" s="83"/>
      <c r="G52" s="83" t="s">
        <v>289</v>
      </c>
      <c r="H52" s="83" t="s">
        <v>290</v>
      </c>
      <c r="I52" s="83" t="s">
        <v>291</v>
      </c>
      <c r="J52" s="83" t="s">
        <v>302</v>
      </c>
      <c r="K52" s="83" t="s">
        <v>293</v>
      </c>
      <c r="L52" s="126" t="s">
        <v>356</v>
      </c>
      <c r="M52" s="83">
        <v>3</v>
      </c>
      <c r="N52" s="126" t="s">
        <v>356</v>
      </c>
      <c r="O52" s="126" t="s">
        <v>352</v>
      </c>
      <c r="P52" s="126" t="s">
        <v>352</v>
      </c>
      <c r="Q52" s="83">
        <v>14019.544891</v>
      </c>
      <c r="R52" s="83">
        <v>10000</v>
      </c>
      <c r="S52" s="127">
        <v>99.973377</v>
      </c>
      <c r="T52" s="83">
        <v>0</v>
      </c>
      <c r="U52" s="128">
        <v>140158124.60553896</v>
      </c>
      <c r="V52" s="129" t="s">
        <v>336</v>
      </c>
      <c r="W52" s="129" t="s">
        <v>336</v>
      </c>
      <c r="X52" s="83" t="s">
        <v>288</v>
      </c>
    </row>
    <row r="53" spans="1:24" ht="15">
      <c r="A53" s="83">
        <v>42</v>
      </c>
      <c r="B53" s="83" t="s">
        <v>357</v>
      </c>
      <c r="C53" s="83" t="s">
        <v>358</v>
      </c>
      <c r="D53" s="83" t="s">
        <v>288</v>
      </c>
      <c r="E53" s="83"/>
      <c r="F53" s="83"/>
      <c r="G53" s="83" t="s">
        <v>289</v>
      </c>
      <c r="H53" s="83" t="s">
        <v>290</v>
      </c>
      <c r="I53" s="83" t="s">
        <v>291</v>
      </c>
      <c r="J53" s="83" t="s">
        <v>292</v>
      </c>
      <c r="K53" s="83" t="s">
        <v>293</v>
      </c>
      <c r="L53" s="126" t="s">
        <v>359</v>
      </c>
      <c r="M53" s="83">
        <v>1</v>
      </c>
      <c r="N53" s="126" t="s">
        <v>359</v>
      </c>
      <c r="O53" s="126" t="s">
        <v>356</v>
      </c>
      <c r="P53" s="126" t="s">
        <v>356</v>
      </c>
      <c r="Q53" s="83">
        <v>2403.081895</v>
      </c>
      <c r="R53" s="83">
        <v>10000</v>
      </c>
      <c r="S53" s="127">
        <v>99.991124</v>
      </c>
      <c r="T53" s="83">
        <v>0</v>
      </c>
      <c r="U53" s="128">
        <v>24028685.993734654</v>
      </c>
      <c r="V53" s="129" t="s">
        <v>336</v>
      </c>
      <c r="W53" s="129" t="s">
        <v>336</v>
      </c>
      <c r="X53" s="83" t="s">
        <v>288</v>
      </c>
    </row>
    <row r="54" spans="1:24" ht="15">
      <c r="A54" s="83">
        <v>43</v>
      </c>
      <c r="B54" s="83" t="s">
        <v>357</v>
      </c>
      <c r="C54" s="83" t="s">
        <v>358</v>
      </c>
      <c r="D54" s="83" t="s">
        <v>288</v>
      </c>
      <c r="E54" s="83"/>
      <c r="F54" s="83"/>
      <c r="G54" s="83" t="s">
        <v>289</v>
      </c>
      <c r="H54" s="83" t="s">
        <v>290</v>
      </c>
      <c r="I54" s="83" t="s">
        <v>291</v>
      </c>
      <c r="J54" s="83" t="s">
        <v>297</v>
      </c>
      <c r="K54" s="83" t="s">
        <v>293</v>
      </c>
      <c r="L54" s="126" t="s">
        <v>359</v>
      </c>
      <c r="M54" s="83">
        <v>1</v>
      </c>
      <c r="N54" s="126" t="s">
        <v>359</v>
      </c>
      <c r="O54" s="126" t="s">
        <v>356</v>
      </c>
      <c r="P54" s="126" t="s">
        <v>356</v>
      </c>
      <c r="Q54" s="83">
        <v>32440.598803</v>
      </c>
      <c r="R54" s="83">
        <v>10000</v>
      </c>
      <c r="S54" s="127">
        <v>99.991124</v>
      </c>
      <c r="T54" s="83">
        <v>0</v>
      </c>
      <c r="U54" s="128">
        <v>324377194.01402724</v>
      </c>
      <c r="V54" s="129" t="s">
        <v>336</v>
      </c>
      <c r="W54" s="129" t="s">
        <v>336</v>
      </c>
      <c r="X54" s="83" t="s">
        <v>288</v>
      </c>
    </row>
    <row r="55" spans="1:24" ht="15">
      <c r="A55" s="83">
        <v>44</v>
      </c>
      <c r="B55" s="83" t="s">
        <v>357</v>
      </c>
      <c r="C55" s="83" t="s">
        <v>358</v>
      </c>
      <c r="D55" s="83" t="s">
        <v>288</v>
      </c>
      <c r="E55" s="83"/>
      <c r="F55" s="83"/>
      <c r="G55" s="83" t="s">
        <v>289</v>
      </c>
      <c r="H55" s="83" t="s">
        <v>290</v>
      </c>
      <c r="I55" s="83" t="s">
        <v>291</v>
      </c>
      <c r="J55" s="83" t="s">
        <v>298</v>
      </c>
      <c r="K55" s="83" t="s">
        <v>293</v>
      </c>
      <c r="L55" s="126" t="s">
        <v>359</v>
      </c>
      <c r="M55" s="83">
        <v>1</v>
      </c>
      <c r="N55" s="126" t="s">
        <v>359</v>
      </c>
      <c r="O55" s="126" t="s">
        <v>356</v>
      </c>
      <c r="P55" s="126" t="s">
        <v>356</v>
      </c>
      <c r="Q55" s="83">
        <v>7699.353488</v>
      </c>
      <c r="R55" s="83">
        <v>10000</v>
      </c>
      <c r="S55" s="127">
        <v>99.991124</v>
      </c>
      <c r="T55" s="83">
        <v>0</v>
      </c>
      <c r="U55" s="128">
        <v>76986700.99543887</v>
      </c>
      <c r="V55" s="129" t="s">
        <v>336</v>
      </c>
      <c r="W55" s="129" t="s">
        <v>336</v>
      </c>
      <c r="X55" s="83" t="s">
        <v>288</v>
      </c>
    </row>
    <row r="56" spans="1:24" ht="15">
      <c r="A56" s="83">
        <v>45</v>
      </c>
      <c r="B56" s="83" t="s">
        <v>357</v>
      </c>
      <c r="C56" s="83" t="s">
        <v>358</v>
      </c>
      <c r="D56" s="83" t="s">
        <v>288</v>
      </c>
      <c r="E56" s="83"/>
      <c r="F56" s="83"/>
      <c r="G56" s="83" t="s">
        <v>289</v>
      </c>
      <c r="H56" s="83" t="s">
        <v>290</v>
      </c>
      <c r="I56" s="83" t="s">
        <v>291</v>
      </c>
      <c r="J56" s="83" t="s">
        <v>299</v>
      </c>
      <c r="K56" s="83" t="s">
        <v>293</v>
      </c>
      <c r="L56" s="126" t="s">
        <v>359</v>
      </c>
      <c r="M56" s="83">
        <v>1</v>
      </c>
      <c r="N56" s="126" t="s">
        <v>359</v>
      </c>
      <c r="O56" s="126" t="s">
        <v>356</v>
      </c>
      <c r="P56" s="126" t="s">
        <v>356</v>
      </c>
      <c r="Q56" s="83">
        <v>9290.169188</v>
      </c>
      <c r="R56" s="83">
        <v>10000</v>
      </c>
      <c r="S56" s="127">
        <v>99.991124</v>
      </c>
      <c r="T56" s="83">
        <v>0</v>
      </c>
      <c r="U56" s="128">
        <v>92893446.00015008</v>
      </c>
      <c r="V56" s="129" t="s">
        <v>336</v>
      </c>
      <c r="W56" s="129" t="s">
        <v>336</v>
      </c>
      <c r="X56" s="83" t="s">
        <v>288</v>
      </c>
    </row>
    <row r="57" spans="1:24" ht="15">
      <c r="A57" s="83">
        <v>46</v>
      </c>
      <c r="B57" s="83" t="s">
        <v>357</v>
      </c>
      <c r="C57" s="83" t="s">
        <v>358</v>
      </c>
      <c r="D57" s="83" t="s">
        <v>288</v>
      </c>
      <c r="E57" s="83"/>
      <c r="F57" s="83"/>
      <c r="G57" s="83" t="s">
        <v>289</v>
      </c>
      <c r="H57" s="83" t="s">
        <v>290</v>
      </c>
      <c r="I57" s="83" t="s">
        <v>291</v>
      </c>
      <c r="J57" s="83" t="s">
        <v>301</v>
      </c>
      <c r="K57" s="83" t="s">
        <v>293</v>
      </c>
      <c r="L57" s="126" t="s">
        <v>359</v>
      </c>
      <c r="M57" s="83">
        <v>1</v>
      </c>
      <c r="N57" s="126" t="s">
        <v>359</v>
      </c>
      <c r="O57" s="126" t="s">
        <v>356</v>
      </c>
      <c r="P57" s="126" t="s">
        <v>356</v>
      </c>
      <c r="Q57" s="83">
        <v>22961.179016</v>
      </c>
      <c r="R57" s="83">
        <v>10000</v>
      </c>
      <c r="S57" s="127">
        <v>99.991124</v>
      </c>
      <c r="T57" s="83">
        <v>0</v>
      </c>
      <c r="U57" s="128">
        <v>229591410.00119483</v>
      </c>
      <c r="V57" s="129" t="s">
        <v>336</v>
      </c>
      <c r="W57" s="129" t="s">
        <v>336</v>
      </c>
      <c r="X57" s="83" t="s">
        <v>288</v>
      </c>
    </row>
    <row r="58" spans="1:24" ht="15">
      <c r="A58" s="83">
        <v>47</v>
      </c>
      <c r="B58" s="83" t="s">
        <v>357</v>
      </c>
      <c r="C58" s="83" t="s">
        <v>358</v>
      </c>
      <c r="D58" s="83" t="s">
        <v>288</v>
      </c>
      <c r="E58" s="83"/>
      <c r="F58" s="83"/>
      <c r="G58" s="83" t="s">
        <v>289</v>
      </c>
      <c r="H58" s="83" t="s">
        <v>290</v>
      </c>
      <c r="I58" s="83" t="s">
        <v>291</v>
      </c>
      <c r="J58" s="83" t="s">
        <v>302</v>
      </c>
      <c r="K58" s="83" t="s">
        <v>293</v>
      </c>
      <c r="L58" s="126" t="s">
        <v>359</v>
      </c>
      <c r="M58" s="83">
        <v>1</v>
      </c>
      <c r="N58" s="126" t="s">
        <v>359</v>
      </c>
      <c r="O58" s="126" t="s">
        <v>356</v>
      </c>
      <c r="P58" s="126" t="s">
        <v>356</v>
      </c>
      <c r="Q58" s="83">
        <v>14019.544662</v>
      </c>
      <c r="R58" s="83">
        <v>10000</v>
      </c>
      <c r="S58" s="127">
        <v>99.991124</v>
      </c>
      <c r="T58" s="83">
        <v>0</v>
      </c>
      <c r="U58" s="128">
        <v>140183002.98431435</v>
      </c>
      <c r="V58" s="129" t="s">
        <v>336</v>
      </c>
      <c r="W58" s="129" t="s">
        <v>336</v>
      </c>
      <c r="X58" s="83" t="s">
        <v>288</v>
      </c>
    </row>
    <row r="59" spans="1:24" ht="15">
      <c r="A59" s="83">
        <v>48</v>
      </c>
      <c r="B59" s="83" t="s">
        <v>357</v>
      </c>
      <c r="C59" s="83" t="s">
        <v>358</v>
      </c>
      <c r="D59" s="83" t="s">
        <v>288</v>
      </c>
      <c r="E59" s="83"/>
      <c r="F59" s="83"/>
      <c r="G59" s="83" t="s">
        <v>289</v>
      </c>
      <c r="H59" s="83" t="s">
        <v>290</v>
      </c>
      <c r="I59" s="83" t="s">
        <v>291</v>
      </c>
      <c r="J59" s="83" t="s">
        <v>300</v>
      </c>
      <c r="K59" s="83" t="s">
        <v>293</v>
      </c>
      <c r="L59" s="126" t="s">
        <v>359</v>
      </c>
      <c r="M59" s="83">
        <v>1</v>
      </c>
      <c r="N59" s="126" t="s">
        <v>359</v>
      </c>
      <c r="O59" s="126" t="s">
        <v>356</v>
      </c>
      <c r="P59" s="126" t="s">
        <v>356</v>
      </c>
      <c r="Q59" s="83">
        <v>14186.072945</v>
      </c>
      <c r="R59" s="83">
        <v>10000</v>
      </c>
      <c r="S59" s="127">
        <v>99.991124</v>
      </c>
      <c r="T59" s="83">
        <v>0</v>
      </c>
      <c r="U59" s="128">
        <v>141848138.0051426</v>
      </c>
      <c r="V59" s="129" t="s">
        <v>336</v>
      </c>
      <c r="W59" s="129" t="s">
        <v>336</v>
      </c>
      <c r="X59" s="83" t="s">
        <v>288</v>
      </c>
    </row>
    <row r="60" spans="1:24" ht="15">
      <c r="A60" s="83">
        <v>49</v>
      </c>
      <c r="B60" s="83" t="s">
        <v>360</v>
      </c>
      <c r="C60" s="83" t="s">
        <v>361</v>
      </c>
      <c r="D60" s="83" t="s">
        <v>288</v>
      </c>
      <c r="E60" s="83"/>
      <c r="F60" s="83"/>
      <c r="G60" s="83" t="s">
        <v>289</v>
      </c>
      <c r="H60" s="83" t="s">
        <v>290</v>
      </c>
      <c r="I60" s="83" t="s">
        <v>291</v>
      </c>
      <c r="J60" s="83" t="s">
        <v>292</v>
      </c>
      <c r="K60" s="83" t="s">
        <v>293</v>
      </c>
      <c r="L60" s="126" t="s">
        <v>362</v>
      </c>
      <c r="M60" s="83">
        <v>1</v>
      </c>
      <c r="N60" s="126" t="s">
        <v>362</v>
      </c>
      <c r="O60" s="126" t="s">
        <v>359</v>
      </c>
      <c r="P60" s="126" t="s">
        <v>359</v>
      </c>
      <c r="Q60" s="83">
        <v>2403.081912</v>
      </c>
      <c r="R60" s="83">
        <v>10000</v>
      </c>
      <c r="S60" s="127">
        <v>99.991069</v>
      </c>
      <c r="T60" s="83">
        <v>0</v>
      </c>
      <c r="U60" s="128">
        <v>24028672.997233767</v>
      </c>
      <c r="V60" s="129" t="s">
        <v>363</v>
      </c>
      <c r="W60" s="129" t="s">
        <v>363</v>
      </c>
      <c r="X60" s="83" t="s">
        <v>288</v>
      </c>
    </row>
    <row r="61" spans="1:24" ht="15">
      <c r="A61" s="83">
        <v>50</v>
      </c>
      <c r="B61" s="83" t="s">
        <v>360</v>
      </c>
      <c r="C61" s="83" t="s">
        <v>361</v>
      </c>
      <c r="D61" s="83" t="s">
        <v>288</v>
      </c>
      <c r="E61" s="83"/>
      <c r="F61" s="83"/>
      <c r="G61" s="83" t="s">
        <v>289</v>
      </c>
      <c r="H61" s="83" t="s">
        <v>290</v>
      </c>
      <c r="I61" s="83" t="s">
        <v>291</v>
      </c>
      <c r="J61" s="83" t="s">
        <v>297</v>
      </c>
      <c r="K61" s="83" t="s">
        <v>293</v>
      </c>
      <c r="L61" s="126" t="s">
        <v>362</v>
      </c>
      <c r="M61" s="83">
        <v>1</v>
      </c>
      <c r="N61" s="126" t="s">
        <v>362</v>
      </c>
      <c r="O61" s="126" t="s">
        <v>359</v>
      </c>
      <c r="P61" s="126" t="s">
        <v>359</v>
      </c>
      <c r="Q61" s="83">
        <v>32440.598775</v>
      </c>
      <c r="R61" s="83">
        <v>10000</v>
      </c>
      <c r="S61" s="127">
        <v>99.991069</v>
      </c>
      <c r="T61" s="83">
        <v>0</v>
      </c>
      <c r="U61" s="128">
        <v>324377015.9920114</v>
      </c>
      <c r="V61" s="129" t="s">
        <v>363</v>
      </c>
      <c r="W61" s="129" t="s">
        <v>363</v>
      </c>
      <c r="X61" s="83" t="s">
        <v>288</v>
      </c>
    </row>
    <row r="62" spans="1:24" ht="15">
      <c r="A62" s="83">
        <v>51</v>
      </c>
      <c r="B62" s="83" t="s">
        <v>360</v>
      </c>
      <c r="C62" s="83" t="s">
        <v>361</v>
      </c>
      <c r="D62" s="83" t="s">
        <v>288</v>
      </c>
      <c r="E62" s="83"/>
      <c r="F62" s="83"/>
      <c r="G62" s="83" t="s">
        <v>289</v>
      </c>
      <c r="H62" s="83" t="s">
        <v>290</v>
      </c>
      <c r="I62" s="83" t="s">
        <v>291</v>
      </c>
      <c r="J62" s="83" t="s">
        <v>298</v>
      </c>
      <c r="K62" s="83" t="s">
        <v>293</v>
      </c>
      <c r="L62" s="126" t="s">
        <v>362</v>
      </c>
      <c r="M62" s="83">
        <v>1</v>
      </c>
      <c r="N62" s="126" t="s">
        <v>362</v>
      </c>
      <c r="O62" s="126" t="s">
        <v>359</v>
      </c>
      <c r="P62" s="126" t="s">
        <v>359</v>
      </c>
      <c r="Q62" s="83">
        <v>7699.353406</v>
      </c>
      <c r="R62" s="83">
        <v>10000</v>
      </c>
      <c r="S62" s="127">
        <v>99.991069</v>
      </c>
      <c r="T62" s="83">
        <v>0</v>
      </c>
      <c r="U62" s="128">
        <v>76986657.99075435</v>
      </c>
      <c r="V62" s="129" t="s">
        <v>363</v>
      </c>
      <c r="W62" s="129" t="s">
        <v>363</v>
      </c>
      <c r="X62" s="83" t="s">
        <v>288</v>
      </c>
    </row>
    <row r="63" spans="1:24" ht="15">
      <c r="A63" s="83">
        <v>52</v>
      </c>
      <c r="B63" s="83" t="s">
        <v>360</v>
      </c>
      <c r="C63" s="83" t="s">
        <v>361</v>
      </c>
      <c r="D63" s="83" t="s">
        <v>288</v>
      </c>
      <c r="E63" s="83"/>
      <c r="F63" s="83"/>
      <c r="G63" s="83" t="s">
        <v>289</v>
      </c>
      <c r="H63" s="83" t="s">
        <v>290</v>
      </c>
      <c r="I63" s="83" t="s">
        <v>291</v>
      </c>
      <c r="J63" s="83" t="s">
        <v>299</v>
      </c>
      <c r="K63" s="83" t="s">
        <v>293</v>
      </c>
      <c r="L63" s="126" t="s">
        <v>362</v>
      </c>
      <c r="M63" s="83">
        <v>1</v>
      </c>
      <c r="N63" s="126" t="s">
        <v>362</v>
      </c>
      <c r="O63" s="126" t="s">
        <v>359</v>
      </c>
      <c r="P63" s="126" t="s">
        <v>359</v>
      </c>
      <c r="Q63" s="83">
        <v>9290.169177</v>
      </c>
      <c r="R63" s="83">
        <v>10000</v>
      </c>
      <c r="S63" s="127">
        <v>99.991069</v>
      </c>
      <c r="T63" s="83">
        <v>0</v>
      </c>
      <c r="U63" s="128">
        <v>92893394.98932293</v>
      </c>
      <c r="V63" s="129" t="s">
        <v>363</v>
      </c>
      <c r="W63" s="129" t="s">
        <v>363</v>
      </c>
      <c r="X63" s="83" t="s">
        <v>288</v>
      </c>
    </row>
    <row r="64" spans="1:24" ht="15">
      <c r="A64" s="83">
        <v>53</v>
      </c>
      <c r="B64" s="83" t="s">
        <v>360</v>
      </c>
      <c r="C64" s="83" t="s">
        <v>361</v>
      </c>
      <c r="D64" s="83" t="s">
        <v>288</v>
      </c>
      <c r="E64" s="83"/>
      <c r="F64" s="83"/>
      <c r="G64" s="83" t="s">
        <v>289</v>
      </c>
      <c r="H64" s="83" t="s">
        <v>290</v>
      </c>
      <c r="I64" s="83" t="s">
        <v>291</v>
      </c>
      <c r="J64" s="83" t="s">
        <v>300</v>
      </c>
      <c r="K64" s="83" t="s">
        <v>293</v>
      </c>
      <c r="L64" s="126" t="s">
        <v>362</v>
      </c>
      <c r="M64" s="83">
        <v>1</v>
      </c>
      <c r="N64" s="126" t="s">
        <v>362</v>
      </c>
      <c r="O64" s="126" t="s">
        <v>359</v>
      </c>
      <c r="P64" s="126" t="s">
        <v>359</v>
      </c>
      <c r="Q64" s="83">
        <v>14186.072916</v>
      </c>
      <c r="R64" s="83">
        <v>10000</v>
      </c>
      <c r="S64" s="127">
        <v>99.991069</v>
      </c>
      <c r="T64" s="83">
        <v>0</v>
      </c>
      <c r="U64" s="128">
        <v>141848059.98967484</v>
      </c>
      <c r="V64" s="129" t="s">
        <v>363</v>
      </c>
      <c r="W64" s="129" t="s">
        <v>363</v>
      </c>
      <c r="X64" s="83" t="s">
        <v>288</v>
      </c>
    </row>
    <row r="65" spans="1:24" ht="15">
      <c r="A65" s="83">
        <v>54</v>
      </c>
      <c r="B65" s="83" t="s">
        <v>360</v>
      </c>
      <c r="C65" s="83" t="s">
        <v>361</v>
      </c>
      <c r="D65" s="83" t="s">
        <v>288</v>
      </c>
      <c r="E65" s="83"/>
      <c r="F65" s="83"/>
      <c r="G65" s="83" t="s">
        <v>289</v>
      </c>
      <c r="H65" s="83" t="s">
        <v>290</v>
      </c>
      <c r="I65" s="83" t="s">
        <v>291</v>
      </c>
      <c r="J65" s="83" t="s">
        <v>301</v>
      </c>
      <c r="K65" s="83" t="s">
        <v>293</v>
      </c>
      <c r="L65" s="126" t="s">
        <v>362</v>
      </c>
      <c r="M65" s="83">
        <v>1</v>
      </c>
      <c r="N65" s="126" t="s">
        <v>362</v>
      </c>
      <c r="O65" s="126" t="s">
        <v>359</v>
      </c>
      <c r="P65" s="126" t="s">
        <v>359</v>
      </c>
      <c r="Q65" s="83">
        <v>22961.178996</v>
      </c>
      <c r="R65" s="83">
        <v>10000</v>
      </c>
      <c r="S65" s="127">
        <v>99.991069</v>
      </c>
      <c r="T65" s="83">
        <v>0</v>
      </c>
      <c r="U65" s="128">
        <v>229591283.99691287</v>
      </c>
      <c r="V65" s="129" t="s">
        <v>363</v>
      </c>
      <c r="W65" s="129" t="s">
        <v>363</v>
      </c>
      <c r="X65" s="83" t="s">
        <v>288</v>
      </c>
    </row>
    <row r="66" spans="1:24" ht="15">
      <c r="A66" s="83">
        <v>55</v>
      </c>
      <c r="B66" s="83" t="s">
        <v>360</v>
      </c>
      <c r="C66" s="83" t="s">
        <v>361</v>
      </c>
      <c r="D66" s="83" t="s">
        <v>288</v>
      </c>
      <c r="E66" s="83"/>
      <c r="F66" s="83"/>
      <c r="G66" s="83" t="s">
        <v>289</v>
      </c>
      <c r="H66" s="83" t="s">
        <v>290</v>
      </c>
      <c r="I66" s="83" t="s">
        <v>291</v>
      </c>
      <c r="J66" s="83" t="s">
        <v>302</v>
      </c>
      <c r="K66" s="83" t="s">
        <v>293</v>
      </c>
      <c r="L66" s="126" t="s">
        <v>362</v>
      </c>
      <c r="M66" s="83">
        <v>1</v>
      </c>
      <c r="N66" s="126" t="s">
        <v>362</v>
      </c>
      <c r="O66" s="126" t="s">
        <v>359</v>
      </c>
      <c r="P66" s="126" t="s">
        <v>359</v>
      </c>
      <c r="Q66" s="83">
        <v>14019.544814</v>
      </c>
      <c r="R66" s="83">
        <v>10000</v>
      </c>
      <c r="S66" s="127">
        <v>99.991069</v>
      </c>
      <c r="T66" s="83">
        <v>0</v>
      </c>
      <c r="U66" s="128">
        <v>140182927.69109342</v>
      </c>
      <c r="V66" s="129" t="s">
        <v>363</v>
      </c>
      <c r="W66" s="129" t="s">
        <v>363</v>
      </c>
      <c r="X66" s="83" t="s">
        <v>288</v>
      </c>
    </row>
    <row r="67" spans="1:24" ht="15">
      <c r="A67" s="83">
        <v>56</v>
      </c>
      <c r="B67" s="83" t="s">
        <v>364</v>
      </c>
      <c r="C67" s="83" t="s">
        <v>365</v>
      </c>
      <c r="D67" s="83" t="s">
        <v>288</v>
      </c>
      <c r="E67" s="83"/>
      <c r="F67" s="83"/>
      <c r="G67" s="83" t="s">
        <v>289</v>
      </c>
      <c r="H67" s="83" t="s">
        <v>290</v>
      </c>
      <c r="I67" s="83" t="s">
        <v>291</v>
      </c>
      <c r="J67" s="83" t="s">
        <v>292</v>
      </c>
      <c r="K67" s="83" t="s">
        <v>293</v>
      </c>
      <c r="L67" s="126" t="s">
        <v>366</v>
      </c>
      <c r="M67" s="83">
        <v>2</v>
      </c>
      <c r="N67" s="126" t="s">
        <v>366</v>
      </c>
      <c r="O67" s="126" t="s">
        <v>362</v>
      </c>
      <c r="P67" s="126" t="s">
        <v>362</v>
      </c>
      <c r="Q67" s="83">
        <v>2401.638897</v>
      </c>
      <c r="R67" s="83">
        <v>10000</v>
      </c>
      <c r="S67" s="127">
        <v>99.98225</v>
      </c>
      <c r="T67" s="83">
        <v>0</v>
      </c>
      <c r="U67" s="128">
        <v>24012125.996113576</v>
      </c>
      <c r="V67" s="129" t="s">
        <v>336</v>
      </c>
      <c r="W67" s="129" t="s">
        <v>336</v>
      </c>
      <c r="X67" s="83" t="s">
        <v>288</v>
      </c>
    </row>
    <row r="68" spans="1:24" ht="15">
      <c r="A68" s="83">
        <v>57</v>
      </c>
      <c r="B68" s="83" t="s">
        <v>364</v>
      </c>
      <c r="C68" s="83" t="s">
        <v>365</v>
      </c>
      <c r="D68" s="83" t="s">
        <v>288</v>
      </c>
      <c r="E68" s="83"/>
      <c r="F68" s="83"/>
      <c r="G68" s="83" t="s">
        <v>289</v>
      </c>
      <c r="H68" s="83" t="s">
        <v>290</v>
      </c>
      <c r="I68" s="83" t="s">
        <v>291</v>
      </c>
      <c r="J68" s="83" t="s">
        <v>297</v>
      </c>
      <c r="K68" s="83" t="s">
        <v>293</v>
      </c>
      <c r="L68" s="126" t="s">
        <v>366</v>
      </c>
      <c r="M68" s="83">
        <v>2</v>
      </c>
      <c r="N68" s="126" t="s">
        <v>366</v>
      </c>
      <c r="O68" s="126" t="s">
        <v>362</v>
      </c>
      <c r="P68" s="126" t="s">
        <v>362</v>
      </c>
      <c r="Q68" s="83">
        <v>32441.244609</v>
      </c>
      <c r="R68" s="83">
        <v>10000</v>
      </c>
      <c r="S68" s="127">
        <v>99.98225</v>
      </c>
      <c r="T68" s="83">
        <v>0</v>
      </c>
      <c r="U68" s="128">
        <v>324354862.0049054</v>
      </c>
      <c r="V68" s="129" t="s">
        <v>336</v>
      </c>
      <c r="W68" s="129" t="s">
        <v>336</v>
      </c>
      <c r="X68" s="83" t="s">
        <v>288</v>
      </c>
    </row>
    <row r="69" spans="1:24" ht="15">
      <c r="A69" s="83">
        <v>58</v>
      </c>
      <c r="B69" s="83" t="s">
        <v>364</v>
      </c>
      <c r="C69" s="83" t="s">
        <v>365</v>
      </c>
      <c r="D69" s="83" t="s">
        <v>288</v>
      </c>
      <c r="E69" s="83"/>
      <c r="F69" s="83"/>
      <c r="G69" s="83" t="s">
        <v>289</v>
      </c>
      <c r="H69" s="83" t="s">
        <v>290</v>
      </c>
      <c r="I69" s="83" t="s">
        <v>291</v>
      </c>
      <c r="J69" s="83" t="s">
        <v>298</v>
      </c>
      <c r="K69" s="83" t="s">
        <v>293</v>
      </c>
      <c r="L69" s="126" t="s">
        <v>366</v>
      </c>
      <c r="M69" s="83">
        <v>2</v>
      </c>
      <c r="N69" s="126" t="s">
        <v>366</v>
      </c>
      <c r="O69" s="126" t="s">
        <v>362</v>
      </c>
      <c r="P69" s="126" t="s">
        <v>362</v>
      </c>
      <c r="Q69" s="83">
        <v>7699.577696</v>
      </c>
      <c r="R69" s="83">
        <v>10000</v>
      </c>
      <c r="S69" s="127">
        <v>99.98225</v>
      </c>
      <c r="T69" s="83">
        <v>0</v>
      </c>
      <c r="U69" s="128">
        <v>76982110.001701</v>
      </c>
      <c r="V69" s="129" t="s">
        <v>336</v>
      </c>
      <c r="W69" s="129" t="s">
        <v>336</v>
      </c>
      <c r="X69" s="83" t="s">
        <v>288</v>
      </c>
    </row>
    <row r="70" spans="1:24" ht="15">
      <c r="A70" s="83">
        <v>59</v>
      </c>
      <c r="B70" s="83" t="s">
        <v>364</v>
      </c>
      <c r="C70" s="83" t="s">
        <v>365</v>
      </c>
      <c r="D70" s="83" t="s">
        <v>288</v>
      </c>
      <c r="E70" s="83"/>
      <c r="F70" s="83"/>
      <c r="G70" s="83" t="s">
        <v>289</v>
      </c>
      <c r="H70" s="83" t="s">
        <v>290</v>
      </c>
      <c r="I70" s="83" t="s">
        <v>291</v>
      </c>
      <c r="J70" s="83" t="s">
        <v>299</v>
      </c>
      <c r="K70" s="83" t="s">
        <v>293</v>
      </c>
      <c r="L70" s="126" t="s">
        <v>366</v>
      </c>
      <c r="M70" s="83">
        <v>2</v>
      </c>
      <c r="N70" s="126" t="s">
        <v>366</v>
      </c>
      <c r="O70" s="126" t="s">
        <v>362</v>
      </c>
      <c r="P70" s="126" t="s">
        <v>362</v>
      </c>
      <c r="Q70" s="83">
        <v>9289.203258</v>
      </c>
      <c r="R70" s="83">
        <v>10000</v>
      </c>
      <c r="S70" s="127">
        <v>99.98225</v>
      </c>
      <c r="T70" s="83">
        <v>0</v>
      </c>
      <c r="U70" s="128">
        <v>92875543.99340856</v>
      </c>
      <c r="V70" s="129" t="s">
        <v>336</v>
      </c>
      <c r="W70" s="129" t="s">
        <v>336</v>
      </c>
      <c r="X70" s="83" t="s">
        <v>288</v>
      </c>
    </row>
    <row r="71" spans="1:24" ht="15">
      <c r="A71" s="83">
        <v>60</v>
      </c>
      <c r="B71" s="83" t="s">
        <v>364</v>
      </c>
      <c r="C71" s="83" t="s">
        <v>365</v>
      </c>
      <c r="D71" s="83" t="s">
        <v>288</v>
      </c>
      <c r="E71" s="83"/>
      <c r="F71" s="83"/>
      <c r="G71" s="83" t="s">
        <v>289</v>
      </c>
      <c r="H71" s="83" t="s">
        <v>290</v>
      </c>
      <c r="I71" s="83" t="s">
        <v>291</v>
      </c>
      <c r="J71" s="83" t="s">
        <v>300</v>
      </c>
      <c r="K71" s="83" t="s">
        <v>293</v>
      </c>
      <c r="L71" s="126" t="s">
        <v>366</v>
      </c>
      <c r="M71" s="83">
        <v>2</v>
      </c>
      <c r="N71" s="126" t="s">
        <v>366</v>
      </c>
      <c r="O71" s="126" t="s">
        <v>362</v>
      </c>
      <c r="P71" s="126" t="s">
        <v>362</v>
      </c>
      <c r="Q71" s="83">
        <v>14186.082968</v>
      </c>
      <c r="R71" s="83">
        <v>10000</v>
      </c>
      <c r="S71" s="127">
        <v>99.98225</v>
      </c>
      <c r="T71" s="83">
        <v>0</v>
      </c>
      <c r="U71" s="128">
        <v>141835648.99970755</v>
      </c>
      <c r="V71" s="129" t="s">
        <v>336</v>
      </c>
      <c r="W71" s="129" t="s">
        <v>336</v>
      </c>
      <c r="X71" s="83" t="s">
        <v>288</v>
      </c>
    </row>
    <row r="72" spans="1:24" ht="15">
      <c r="A72" s="83">
        <v>61</v>
      </c>
      <c r="B72" s="83" t="s">
        <v>364</v>
      </c>
      <c r="C72" s="83" t="s">
        <v>365</v>
      </c>
      <c r="D72" s="83" t="s">
        <v>288</v>
      </c>
      <c r="E72" s="83"/>
      <c r="F72" s="83"/>
      <c r="G72" s="83" t="s">
        <v>289</v>
      </c>
      <c r="H72" s="83" t="s">
        <v>290</v>
      </c>
      <c r="I72" s="83" t="s">
        <v>291</v>
      </c>
      <c r="J72" s="83" t="s">
        <v>301</v>
      </c>
      <c r="K72" s="83" t="s">
        <v>293</v>
      </c>
      <c r="L72" s="126" t="s">
        <v>366</v>
      </c>
      <c r="M72" s="83">
        <v>2</v>
      </c>
      <c r="N72" s="126" t="s">
        <v>366</v>
      </c>
      <c r="O72" s="126" t="s">
        <v>362</v>
      </c>
      <c r="P72" s="126" t="s">
        <v>362</v>
      </c>
      <c r="Q72" s="83">
        <v>22962.640931</v>
      </c>
      <c r="R72" s="83">
        <v>10000</v>
      </c>
      <c r="S72" s="127">
        <v>99.98225</v>
      </c>
      <c r="T72" s="83">
        <v>0</v>
      </c>
      <c r="U72" s="128">
        <v>229585650.00235617</v>
      </c>
      <c r="V72" s="129" t="s">
        <v>336</v>
      </c>
      <c r="W72" s="129" t="s">
        <v>336</v>
      </c>
      <c r="X72" s="83" t="s">
        <v>288</v>
      </c>
    </row>
    <row r="73" spans="1:24" ht="15">
      <c r="A73" s="83">
        <v>62</v>
      </c>
      <c r="B73" s="83" t="s">
        <v>364</v>
      </c>
      <c r="C73" s="83" t="s">
        <v>365</v>
      </c>
      <c r="D73" s="83" t="s">
        <v>288</v>
      </c>
      <c r="E73" s="83"/>
      <c r="F73" s="83"/>
      <c r="G73" s="83" t="s">
        <v>289</v>
      </c>
      <c r="H73" s="83" t="s">
        <v>290</v>
      </c>
      <c r="I73" s="83" t="s">
        <v>291</v>
      </c>
      <c r="J73" s="83" t="s">
        <v>302</v>
      </c>
      <c r="K73" s="83" t="s">
        <v>293</v>
      </c>
      <c r="L73" s="126" t="s">
        <v>366</v>
      </c>
      <c r="M73" s="83">
        <v>2</v>
      </c>
      <c r="N73" s="126" t="s">
        <v>366</v>
      </c>
      <c r="O73" s="126" t="s">
        <v>362</v>
      </c>
      <c r="P73" s="126" t="s">
        <v>362</v>
      </c>
      <c r="Q73" s="83">
        <v>14019.611637</v>
      </c>
      <c r="R73" s="83">
        <v>10000</v>
      </c>
      <c r="S73" s="127">
        <v>99.98225</v>
      </c>
      <c r="T73" s="83">
        <v>0</v>
      </c>
      <c r="U73" s="128">
        <v>140171231.1808148</v>
      </c>
      <c r="V73" s="129" t="s">
        <v>336</v>
      </c>
      <c r="W73" s="129" t="s">
        <v>336</v>
      </c>
      <c r="X73" s="83" t="s">
        <v>288</v>
      </c>
    </row>
    <row r="74" spans="1:24" ht="15">
      <c r="A74" s="83">
        <v>63</v>
      </c>
      <c r="B74" s="83" t="s">
        <v>367</v>
      </c>
      <c r="C74" s="83" t="s">
        <v>368</v>
      </c>
      <c r="D74" s="83" t="s">
        <v>288</v>
      </c>
      <c r="E74" s="83"/>
      <c r="F74" s="83"/>
      <c r="G74" s="83" t="s">
        <v>289</v>
      </c>
      <c r="H74" s="83" t="s">
        <v>290</v>
      </c>
      <c r="I74" s="83" t="s">
        <v>291</v>
      </c>
      <c r="J74" s="83" t="s">
        <v>292</v>
      </c>
      <c r="K74" s="83" t="s">
        <v>293</v>
      </c>
      <c r="L74" s="126" t="s">
        <v>369</v>
      </c>
      <c r="M74" s="83">
        <v>3</v>
      </c>
      <c r="N74" s="126" t="s">
        <v>369</v>
      </c>
      <c r="O74" s="126" t="s">
        <v>366</v>
      </c>
      <c r="P74" s="126" t="s">
        <v>366</v>
      </c>
      <c r="Q74" s="83">
        <v>2401.638935</v>
      </c>
      <c r="R74" s="83">
        <v>10000</v>
      </c>
      <c r="S74" s="127">
        <v>99.973213</v>
      </c>
      <c r="T74" s="83">
        <v>0</v>
      </c>
      <c r="U74" s="128">
        <v>24009955.998129092</v>
      </c>
      <c r="V74" s="129" t="s">
        <v>363</v>
      </c>
      <c r="W74" s="129" t="s">
        <v>363</v>
      </c>
      <c r="X74" s="83" t="s">
        <v>288</v>
      </c>
    </row>
    <row r="75" spans="1:24" ht="15">
      <c r="A75" s="83">
        <v>64</v>
      </c>
      <c r="B75" s="83" t="s">
        <v>367</v>
      </c>
      <c r="C75" s="83" t="s">
        <v>368</v>
      </c>
      <c r="D75" s="83" t="s">
        <v>288</v>
      </c>
      <c r="E75" s="83"/>
      <c r="F75" s="83"/>
      <c r="G75" s="83" t="s">
        <v>289</v>
      </c>
      <c r="H75" s="83" t="s">
        <v>290</v>
      </c>
      <c r="I75" s="83" t="s">
        <v>291</v>
      </c>
      <c r="J75" s="83" t="s">
        <v>297</v>
      </c>
      <c r="K75" s="83" t="s">
        <v>293</v>
      </c>
      <c r="L75" s="126" t="s">
        <v>369</v>
      </c>
      <c r="M75" s="83">
        <v>3</v>
      </c>
      <c r="N75" s="126" t="s">
        <v>369</v>
      </c>
      <c r="O75" s="126" t="s">
        <v>366</v>
      </c>
      <c r="P75" s="126" t="s">
        <v>366</v>
      </c>
      <c r="Q75" s="83">
        <v>32441.244547</v>
      </c>
      <c r="R75" s="83">
        <v>10000</v>
      </c>
      <c r="S75" s="127">
        <v>99.973213</v>
      </c>
      <c r="T75" s="83">
        <v>0</v>
      </c>
      <c r="U75" s="128">
        <v>324325544.00522965</v>
      </c>
      <c r="V75" s="129" t="s">
        <v>363</v>
      </c>
      <c r="W75" s="129" t="s">
        <v>363</v>
      </c>
      <c r="X75" s="83" t="s">
        <v>288</v>
      </c>
    </row>
    <row r="76" spans="1:24" ht="15">
      <c r="A76" s="83">
        <v>65</v>
      </c>
      <c r="B76" s="83" t="s">
        <v>367</v>
      </c>
      <c r="C76" s="83" t="s">
        <v>368</v>
      </c>
      <c r="D76" s="83" t="s">
        <v>288</v>
      </c>
      <c r="E76" s="83"/>
      <c r="F76" s="83"/>
      <c r="G76" s="83" t="s">
        <v>289</v>
      </c>
      <c r="H76" s="83" t="s">
        <v>290</v>
      </c>
      <c r="I76" s="83" t="s">
        <v>291</v>
      </c>
      <c r="J76" s="83" t="s">
        <v>298</v>
      </c>
      <c r="K76" s="83" t="s">
        <v>293</v>
      </c>
      <c r="L76" s="126" t="s">
        <v>369</v>
      </c>
      <c r="M76" s="83">
        <v>3</v>
      </c>
      <c r="N76" s="126" t="s">
        <v>369</v>
      </c>
      <c r="O76" s="126" t="s">
        <v>366</v>
      </c>
      <c r="P76" s="126" t="s">
        <v>366</v>
      </c>
      <c r="Q76" s="83">
        <v>7699.577712</v>
      </c>
      <c r="R76" s="83">
        <v>10000</v>
      </c>
      <c r="S76" s="127">
        <v>99.973213</v>
      </c>
      <c r="T76" s="83">
        <v>0</v>
      </c>
      <c r="U76" s="128">
        <v>76975151.99939722</v>
      </c>
      <c r="V76" s="129" t="s">
        <v>363</v>
      </c>
      <c r="W76" s="129" t="s">
        <v>363</v>
      </c>
      <c r="X76" s="83" t="s">
        <v>288</v>
      </c>
    </row>
    <row r="77" spans="1:24" ht="15">
      <c r="A77" s="83">
        <v>66</v>
      </c>
      <c r="B77" s="83" t="s">
        <v>367</v>
      </c>
      <c r="C77" s="83" t="s">
        <v>368</v>
      </c>
      <c r="D77" s="83" t="s">
        <v>288</v>
      </c>
      <c r="E77" s="83"/>
      <c r="F77" s="83"/>
      <c r="G77" s="83" t="s">
        <v>289</v>
      </c>
      <c r="H77" s="83" t="s">
        <v>290</v>
      </c>
      <c r="I77" s="83" t="s">
        <v>291</v>
      </c>
      <c r="J77" s="83" t="s">
        <v>299</v>
      </c>
      <c r="K77" s="83" t="s">
        <v>293</v>
      </c>
      <c r="L77" s="126" t="s">
        <v>369</v>
      </c>
      <c r="M77" s="83">
        <v>3</v>
      </c>
      <c r="N77" s="126" t="s">
        <v>369</v>
      </c>
      <c r="O77" s="126" t="s">
        <v>366</v>
      </c>
      <c r="P77" s="126" t="s">
        <v>366</v>
      </c>
      <c r="Q77" s="83">
        <v>9289.20333</v>
      </c>
      <c r="R77" s="83">
        <v>10000</v>
      </c>
      <c r="S77" s="127">
        <v>99.973213</v>
      </c>
      <c r="T77" s="83">
        <v>0</v>
      </c>
      <c r="U77" s="128">
        <v>92867149.99520701</v>
      </c>
      <c r="V77" s="129" t="s">
        <v>363</v>
      </c>
      <c r="W77" s="129" t="s">
        <v>363</v>
      </c>
      <c r="X77" s="83" t="s">
        <v>288</v>
      </c>
    </row>
    <row r="78" spans="1:24" ht="15">
      <c r="A78" s="83">
        <v>67</v>
      </c>
      <c r="B78" s="83" t="s">
        <v>367</v>
      </c>
      <c r="C78" s="83" t="s">
        <v>368</v>
      </c>
      <c r="D78" s="83" t="s">
        <v>288</v>
      </c>
      <c r="E78" s="83"/>
      <c r="F78" s="83"/>
      <c r="G78" s="83" t="s">
        <v>289</v>
      </c>
      <c r="H78" s="83" t="s">
        <v>290</v>
      </c>
      <c r="I78" s="83" t="s">
        <v>291</v>
      </c>
      <c r="J78" s="83" t="s">
        <v>300</v>
      </c>
      <c r="K78" s="83" t="s">
        <v>293</v>
      </c>
      <c r="L78" s="126" t="s">
        <v>369</v>
      </c>
      <c r="M78" s="83">
        <v>3</v>
      </c>
      <c r="N78" s="126" t="s">
        <v>369</v>
      </c>
      <c r="O78" s="126" t="s">
        <v>366</v>
      </c>
      <c r="P78" s="126" t="s">
        <v>366</v>
      </c>
      <c r="Q78" s="83">
        <v>14186.082974</v>
      </c>
      <c r="R78" s="83">
        <v>10000</v>
      </c>
      <c r="S78" s="127">
        <v>99.973213</v>
      </c>
      <c r="T78" s="83">
        <v>0</v>
      </c>
      <c r="U78" s="128">
        <v>141822828.9972107</v>
      </c>
      <c r="V78" s="129" t="s">
        <v>363</v>
      </c>
      <c r="W78" s="129" t="s">
        <v>363</v>
      </c>
      <c r="X78" s="83" t="s">
        <v>288</v>
      </c>
    </row>
    <row r="79" spans="1:24" ht="15">
      <c r="A79" s="83">
        <v>68</v>
      </c>
      <c r="B79" s="83" t="s">
        <v>367</v>
      </c>
      <c r="C79" s="83" t="s">
        <v>368</v>
      </c>
      <c r="D79" s="83" t="s">
        <v>288</v>
      </c>
      <c r="E79" s="83"/>
      <c r="F79" s="83"/>
      <c r="G79" s="83" t="s">
        <v>289</v>
      </c>
      <c r="H79" s="83" t="s">
        <v>290</v>
      </c>
      <c r="I79" s="83" t="s">
        <v>291</v>
      </c>
      <c r="J79" s="83" t="s">
        <v>301</v>
      </c>
      <c r="K79" s="83" t="s">
        <v>293</v>
      </c>
      <c r="L79" s="126" t="s">
        <v>369</v>
      </c>
      <c r="M79" s="83">
        <v>3</v>
      </c>
      <c r="N79" s="126" t="s">
        <v>369</v>
      </c>
      <c r="O79" s="126" t="s">
        <v>366</v>
      </c>
      <c r="P79" s="126" t="s">
        <v>366</v>
      </c>
      <c r="Q79" s="83">
        <v>22962.640981</v>
      </c>
      <c r="R79" s="83">
        <v>10000</v>
      </c>
      <c r="S79" s="127">
        <v>99.973213</v>
      </c>
      <c r="T79" s="83">
        <v>0</v>
      </c>
      <c r="U79" s="128">
        <v>229564899.0028744</v>
      </c>
      <c r="V79" s="129" t="s">
        <v>363</v>
      </c>
      <c r="W79" s="129" t="s">
        <v>363</v>
      </c>
      <c r="X79" s="83" t="s">
        <v>288</v>
      </c>
    </row>
    <row r="80" spans="1:24" ht="15">
      <c r="A80" s="83">
        <v>69</v>
      </c>
      <c r="B80" s="83" t="s">
        <v>367</v>
      </c>
      <c r="C80" s="83" t="s">
        <v>368</v>
      </c>
      <c r="D80" s="83" t="s">
        <v>288</v>
      </c>
      <c r="E80" s="83"/>
      <c r="F80" s="83"/>
      <c r="G80" s="83" t="s">
        <v>289</v>
      </c>
      <c r="H80" s="83" t="s">
        <v>290</v>
      </c>
      <c r="I80" s="83" t="s">
        <v>291</v>
      </c>
      <c r="J80" s="83" t="s">
        <v>302</v>
      </c>
      <c r="K80" s="83" t="s">
        <v>293</v>
      </c>
      <c r="L80" s="126" t="s">
        <v>369</v>
      </c>
      <c r="M80" s="83">
        <v>3</v>
      </c>
      <c r="N80" s="126" t="s">
        <v>369</v>
      </c>
      <c r="O80" s="126" t="s">
        <v>366</v>
      </c>
      <c r="P80" s="126" t="s">
        <v>366</v>
      </c>
      <c r="Q80" s="83">
        <v>14019.611518</v>
      </c>
      <c r="R80" s="83">
        <v>10000</v>
      </c>
      <c r="S80" s="127">
        <v>99.973213</v>
      </c>
      <c r="T80" s="83">
        <v>0</v>
      </c>
      <c r="U80" s="128">
        <v>140158560.36995995</v>
      </c>
      <c r="V80" s="129" t="s">
        <v>363</v>
      </c>
      <c r="W80" s="129" t="s">
        <v>363</v>
      </c>
      <c r="X80" s="83" t="s">
        <v>288</v>
      </c>
    </row>
    <row r="81" spans="1:24" ht="15">
      <c r="A81" s="83">
        <v>70</v>
      </c>
      <c r="B81" s="83" t="s">
        <v>370</v>
      </c>
      <c r="C81" s="83" t="s">
        <v>371</v>
      </c>
      <c r="D81" s="83" t="s">
        <v>288</v>
      </c>
      <c r="E81" s="83"/>
      <c r="F81" s="83"/>
      <c r="G81" s="83" t="s">
        <v>289</v>
      </c>
      <c r="H81" s="83" t="s">
        <v>290</v>
      </c>
      <c r="I81" s="83" t="s">
        <v>291</v>
      </c>
      <c r="J81" s="83" t="s">
        <v>292</v>
      </c>
      <c r="K81" s="83" t="s">
        <v>293</v>
      </c>
      <c r="L81" s="126" t="s">
        <v>295</v>
      </c>
      <c r="M81" s="83">
        <v>1</v>
      </c>
      <c r="N81" s="126" t="s">
        <v>295</v>
      </c>
      <c r="O81" s="126" t="s">
        <v>369</v>
      </c>
      <c r="P81" s="126" t="s">
        <v>369</v>
      </c>
      <c r="Q81" s="83">
        <v>2837.632197</v>
      </c>
      <c r="R81" s="83">
        <v>10000</v>
      </c>
      <c r="S81" s="127">
        <v>99.991042</v>
      </c>
      <c r="T81" s="83">
        <v>0</v>
      </c>
      <c r="U81" s="128">
        <v>28373779.990701605</v>
      </c>
      <c r="V81" s="129" t="s">
        <v>296</v>
      </c>
      <c r="W81" s="129" t="s">
        <v>296</v>
      </c>
      <c r="X81" s="83" t="s">
        <v>288</v>
      </c>
    </row>
    <row r="82" spans="1:24" ht="15">
      <c r="A82" s="83">
        <v>71</v>
      </c>
      <c r="B82" s="83" t="s">
        <v>370</v>
      </c>
      <c r="C82" s="83" t="s">
        <v>371</v>
      </c>
      <c r="D82" s="83" t="s">
        <v>288</v>
      </c>
      <c r="E82" s="83"/>
      <c r="F82" s="83"/>
      <c r="G82" s="83" t="s">
        <v>289</v>
      </c>
      <c r="H82" s="83" t="s">
        <v>290</v>
      </c>
      <c r="I82" s="83" t="s">
        <v>291</v>
      </c>
      <c r="J82" s="83" t="s">
        <v>297</v>
      </c>
      <c r="K82" s="83" t="s">
        <v>293</v>
      </c>
      <c r="L82" s="126" t="s">
        <v>295</v>
      </c>
      <c r="M82" s="83">
        <v>1</v>
      </c>
      <c r="N82" s="126" t="s">
        <v>295</v>
      </c>
      <c r="O82" s="126" t="s">
        <v>369</v>
      </c>
      <c r="P82" s="126" t="s">
        <v>369</v>
      </c>
      <c r="Q82" s="83">
        <v>33657.537676</v>
      </c>
      <c r="R82" s="83">
        <v>10000</v>
      </c>
      <c r="S82" s="127">
        <v>99.991042</v>
      </c>
      <c r="T82" s="83">
        <v>0</v>
      </c>
      <c r="U82" s="128">
        <v>336545226.00117445</v>
      </c>
      <c r="V82" s="129" t="s">
        <v>296</v>
      </c>
      <c r="W82" s="129" t="s">
        <v>296</v>
      </c>
      <c r="X82" s="83" t="s">
        <v>288</v>
      </c>
    </row>
    <row r="83" spans="1:24" ht="15">
      <c r="A83" s="83">
        <v>72</v>
      </c>
      <c r="B83" s="83" t="s">
        <v>370</v>
      </c>
      <c r="C83" s="83" t="s">
        <v>371</v>
      </c>
      <c r="D83" s="83" t="s">
        <v>288</v>
      </c>
      <c r="E83" s="83"/>
      <c r="F83" s="83"/>
      <c r="G83" s="83" t="s">
        <v>289</v>
      </c>
      <c r="H83" s="83" t="s">
        <v>290</v>
      </c>
      <c r="I83" s="83" t="s">
        <v>291</v>
      </c>
      <c r="J83" s="83" t="s">
        <v>298</v>
      </c>
      <c r="K83" s="83" t="s">
        <v>293</v>
      </c>
      <c r="L83" s="126" t="s">
        <v>295</v>
      </c>
      <c r="M83" s="83">
        <v>1</v>
      </c>
      <c r="N83" s="126" t="s">
        <v>295</v>
      </c>
      <c r="O83" s="126" t="s">
        <v>369</v>
      </c>
      <c r="P83" s="126" t="s">
        <v>369</v>
      </c>
      <c r="Q83" s="83">
        <v>8292.858382</v>
      </c>
      <c r="R83" s="83">
        <v>10000</v>
      </c>
      <c r="S83" s="127">
        <v>99.991042</v>
      </c>
      <c r="T83" s="83">
        <v>0</v>
      </c>
      <c r="U83" s="128">
        <v>82921154.99453282</v>
      </c>
      <c r="V83" s="129" t="s">
        <v>296</v>
      </c>
      <c r="W83" s="129" t="s">
        <v>296</v>
      </c>
      <c r="X83" s="83" t="s">
        <v>288</v>
      </c>
    </row>
    <row r="84" spans="1:24" ht="15">
      <c r="A84" s="83">
        <v>73</v>
      </c>
      <c r="B84" s="83" t="s">
        <v>370</v>
      </c>
      <c r="C84" s="83" t="s">
        <v>371</v>
      </c>
      <c r="D84" s="83" t="s">
        <v>288</v>
      </c>
      <c r="E84" s="83"/>
      <c r="F84" s="83"/>
      <c r="G84" s="83" t="s">
        <v>289</v>
      </c>
      <c r="H84" s="83" t="s">
        <v>290</v>
      </c>
      <c r="I84" s="83" t="s">
        <v>291</v>
      </c>
      <c r="J84" s="83" t="s">
        <v>299</v>
      </c>
      <c r="K84" s="83" t="s">
        <v>293</v>
      </c>
      <c r="L84" s="126" t="s">
        <v>295</v>
      </c>
      <c r="M84" s="83">
        <v>1</v>
      </c>
      <c r="N84" s="126" t="s">
        <v>295</v>
      </c>
      <c r="O84" s="126" t="s">
        <v>369</v>
      </c>
      <c r="P84" s="126" t="s">
        <v>369</v>
      </c>
      <c r="Q84" s="83">
        <v>9543.537119</v>
      </c>
      <c r="R84" s="83">
        <v>10000</v>
      </c>
      <c r="S84" s="127">
        <v>99.991042</v>
      </c>
      <c r="T84" s="83">
        <v>0</v>
      </c>
      <c r="U84" s="128">
        <v>95426821.99401343</v>
      </c>
      <c r="V84" s="129" t="s">
        <v>296</v>
      </c>
      <c r="W84" s="129" t="s">
        <v>296</v>
      </c>
      <c r="X84" s="83" t="s">
        <v>288</v>
      </c>
    </row>
    <row r="85" spans="1:24" ht="15">
      <c r="A85" s="83">
        <v>74</v>
      </c>
      <c r="B85" s="83" t="s">
        <v>370</v>
      </c>
      <c r="C85" s="83" t="s">
        <v>371</v>
      </c>
      <c r="D85" s="83" t="s">
        <v>288</v>
      </c>
      <c r="E85" s="83"/>
      <c r="F85" s="83"/>
      <c r="G85" s="83" t="s">
        <v>289</v>
      </c>
      <c r="H85" s="83" t="s">
        <v>290</v>
      </c>
      <c r="I85" s="83" t="s">
        <v>291</v>
      </c>
      <c r="J85" s="83" t="s">
        <v>300</v>
      </c>
      <c r="K85" s="83" t="s">
        <v>293</v>
      </c>
      <c r="L85" s="126" t="s">
        <v>295</v>
      </c>
      <c r="M85" s="83">
        <v>1</v>
      </c>
      <c r="N85" s="126" t="s">
        <v>295</v>
      </c>
      <c r="O85" s="126" t="s">
        <v>369</v>
      </c>
      <c r="P85" s="126" t="s">
        <v>369</v>
      </c>
      <c r="Q85" s="83">
        <v>14360.552032</v>
      </c>
      <c r="R85" s="83">
        <v>10000</v>
      </c>
      <c r="S85" s="127">
        <v>99.991042</v>
      </c>
      <c r="T85" s="83">
        <v>0</v>
      </c>
      <c r="U85" s="128">
        <v>143592655.9938842</v>
      </c>
      <c r="V85" s="129" t="s">
        <v>296</v>
      </c>
      <c r="W85" s="129" t="s">
        <v>296</v>
      </c>
      <c r="X85" s="83" t="s">
        <v>288</v>
      </c>
    </row>
    <row r="86" spans="1:24" ht="15">
      <c r="A86" s="83">
        <v>75</v>
      </c>
      <c r="B86" s="83" t="s">
        <v>370</v>
      </c>
      <c r="C86" s="83" t="s">
        <v>371</v>
      </c>
      <c r="D86" s="83" t="s">
        <v>288</v>
      </c>
      <c r="E86" s="83"/>
      <c r="F86" s="83"/>
      <c r="G86" s="83" t="s">
        <v>289</v>
      </c>
      <c r="H86" s="83" t="s">
        <v>290</v>
      </c>
      <c r="I86" s="83" t="s">
        <v>291</v>
      </c>
      <c r="J86" s="83" t="s">
        <v>301</v>
      </c>
      <c r="K86" s="83" t="s">
        <v>293</v>
      </c>
      <c r="L86" s="126" t="s">
        <v>295</v>
      </c>
      <c r="M86" s="83">
        <v>1</v>
      </c>
      <c r="N86" s="126" t="s">
        <v>295</v>
      </c>
      <c r="O86" s="126" t="s">
        <v>369</v>
      </c>
      <c r="P86" s="126" t="s">
        <v>369</v>
      </c>
      <c r="Q86" s="83">
        <v>23250.975245</v>
      </c>
      <c r="R86" s="83">
        <v>10000</v>
      </c>
      <c r="S86" s="127">
        <v>99.991042</v>
      </c>
      <c r="T86" s="83">
        <v>0</v>
      </c>
      <c r="U86" s="128">
        <v>232488923.9938658</v>
      </c>
      <c r="V86" s="129" t="s">
        <v>296</v>
      </c>
      <c r="W86" s="129" t="s">
        <v>296</v>
      </c>
      <c r="X86" s="83" t="s">
        <v>288</v>
      </c>
    </row>
    <row r="87" spans="1:24" ht="15">
      <c r="A87" s="83">
        <v>76</v>
      </c>
      <c r="B87" s="83" t="s">
        <v>370</v>
      </c>
      <c r="C87" s="83" t="s">
        <v>371</v>
      </c>
      <c r="D87" s="83" t="s">
        <v>288</v>
      </c>
      <c r="E87" s="83"/>
      <c r="F87" s="83"/>
      <c r="G87" s="83" t="s">
        <v>289</v>
      </c>
      <c r="H87" s="83" t="s">
        <v>290</v>
      </c>
      <c r="I87" s="83" t="s">
        <v>291</v>
      </c>
      <c r="J87" s="83" t="s">
        <v>302</v>
      </c>
      <c r="K87" s="83" t="s">
        <v>293</v>
      </c>
      <c r="L87" s="126" t="s">
        <v>295</v>
      </c>
      <c r="M87" s="83">
        <v>1</v>
      </c>
      <c r="N87" s="126" t="s">
        <v>295</v>
      </c>
      <c r="O87" s="126" t="s">
        <v>369</v>
      </c>
      <c r="P87" s="126" t="s">
        <v>369</v>
      </c>
      <c r="Q87" s="83">
        <v>14056.907344</v>
      </c>
      <c r="R87" s="83">
        <v>10000</v>
      </c>
      <c r="S87" s="127">
        <v>99.991042</v>
      </c>
      <c r="T87" s="83">
        <v>0</v>
      </c>
      <c r="U87" s="128">
        <v>140556481.12183216</v>
      </c>
      <c r="V87" s="129" t="s">
        <v>296</v>
      </c>
      <c r="W87" s="129" t="s">
        <v>296</v>
      </c>
      <c r="X87" s="83" t="s">
        <v>288</v>
      </c>
    </row>
    <row r="90" ht="15">
      <c r="E90" s="130"/>
    </row>
    <row r="93" ht="15">
      <c r="F93" s="131"/>
    </row>
    <row r="95" spans="3:4" ht="15">
      <c r="C95" s="132"/>
      <c r="D95" s="132"/>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X82"/>
  <sheetViews>
    <sheetView zoomScalePageLayoutView="0" workbookViewId="0" topLeftCell="A58">
      <selection activeCell="B9" sqref="B9"/>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21" t="s">
        <v>253</v>
      </c>
    </row>
    <row r="2" ht="15">
      <c r="A2" s="122" t="s">
        <v>254</v>
      </c>
    </row>
    <row r="3" ht="15">
      <c r="A3" s="122" t="s">
        <v>255</v>
      </c>
    </row>
    <row r="4" ht="15">
      <c r="A4" s="121" t="s">
        <v>256</v>
      </c>
    </row>
    <row r="5" ht="15">
      <c r="A5" s="121" t="s">
        <v>257</v>
      </c>
    </row>
    <row r="6" ht="15">
      <c r="A6" s="121" t="s">
        <v>258</v>
      </c>
    </row>
    <row r="7" ht="15">
      <c r="A7" s="121" t="s">
        <v>259</v>
      </c>
    </row>
    <row r="8" ht="15">
      <c r="A8" s="121" t="s">
        <v>260</v>
      </c>
    </row>
    <row r="9" ht="15">
      <c r="A9" s="121" t="s">
        <v>261</v>
      </c>
    </row>
    <row r="11" spans="1:24" ht="114.75" customHeight="1">
      <c r="A11" s="123" t="s">
        <v>262</v>
      </c>
      <c r="B11" s="123" t="s">
        <v>263</v>
      </c>
      <c r="C11" s="124" t="s">
        <v>264</v>
      </c>
      <c r="D11" s="125" t="s">
        <v>265</v>
      </c>
      <c r="E11" s="124" t="s">
        <v>266</v>
      </c>
      <c r="F11" s="123" t="s">
        <v>267</v>
      </c>
      <c r="G11" s="123" t="s">
        <v>268</v>
      </c>
      <c r="H11" s="123" t="s">
        <v>269</v>
      </c>
      <c r="I11" s="123" t="s">
        <v>270</v>
      </c>
      <c r="J11" s="123" t="s">
        <v>271</v>
      </c>
      <c r="K11" s="123" t="s">
        <v>272</v>
      </c>
      <c r="L11" s="123" t="s">
        <v>273</v>
      </c>
      <c r="M11" s="123" t="s">
        <v>274</v>
      </c>
      <c r="N11" s="123" t="s">
        <v>275</v>
      </c>
      <c r="O11" s="123" t="s">
        <v>276</v>
      </c>
      <c r="P11" s="123" t="s">
        <v>277</v>
      </c>
      <c r="Q11" s="123" t="s">
        <v>278</v>
      </c>
      <c r="R11" s="123" t="s">
        <v>279</v>
      </c>
      <c r="S11" s="123" t="s">
        <v>280</v>
      </c>
      <c r="T11" s="123" t="s">
        <v>281</v>
      </c>
      <c r="U11" s="123" t="s">
        <v>282</v>
      </c>
      <c r="V11" s="123" t="s">
        <v>283</v>
      </c>
      <c r="W11" s="123" t="s">
        <v>284</v>
      </c>
      <c r="X11" s="123" t="s">
        <v>285</v>
      </c>
    </row>
    <row r="12" spans="1:24" ht="15">
      <c r="A12" s="83">
        <v>1</v>
      </c>
      <c r="B12" s="83" t="s">
        <v>286</v>
      </c>
      <c r="C12" s="83" t="s">
        <v>287</v>
      </c>
      <c r="D12" s="83" t="s">
        <v>288</v>
      </c>
      <c r="E12" s="83"/>
      <c r="F12" s="83"/>
      <c r="G12" s="83" t="s">
        <v>289</v>
      </c>
      <c r="H12" s="83" t="s">
        <v>290</v>
      </c>
      <c r="I12" s="83" t="s">
        <v>291</v>
      </c>
      <c r="J12" s="83" t="s">
        <v>292</v>
      </c>
      <c r="K12" s="83" t="s">
        <v>293</v>
      </c>
      <c r="L12" s="126" t="s">
        <v>294</v>
      </c>
      <c r="M12" s="83">
        <v>1</v>
      </c>
      <c r="N12" s="126" t="s">
        <v>294</v>
      </c>
      <c r="O12" s="126" t="s">
        <v>295</v>
      </c>
      <c r="P12" s="126" t="s">
        <v>295</v>
      </c>
      <c r="Q12" s="83">
        <v>2837.632197</v>
      </c>
      <c r="R12" s="83">
        <v>10000</v>
      </c>
      <c r="S12" s="127">
        <v>99.991042</v>
      </c>
      <c r="T12" s="83">
        <v>0</v>
      </c>
      <c r="U12" s="128">
        <v>28373779.990701605</v>
      </c>
      <c r="V12" s="129" t="s">
        <v>296</v>
      </c>
      <c r="W12" s="129" t="s">
        <v>296</v>
      </c>
      <c r="X12" s="83" t="s">
        <v>288</v>
      </c>
    </row>
    <row r="13" spans="1:24" ht="15">
      <c r="A13" s="83">
        <f>A12+1</f>
        <v>2</v>
      </c>
      <c r="B13" s="83" t="s">
        <v>286</v>
      </c>
      <c r="C13" s="83" t="s">
        <v>287</v>
      </c>
      <c r="D13" s="83" t="s">
        <v>288</v>
      </c>
      <c r="E13" s="83"/>
      <c r="F13" s="83"/>
      <c r="G13" s="83" t="s">
        <v>289</v>
      </c>
      <c r="H13" s="83" t="s">
        <v>290</v>
      </c>
      <c r="I13" s="83" t="s">
        <v>291</v>
      </c>
      <c r="J13" s="83" t="s">
        <v>297</v>
      </c>
      <c r="K13" s="83" t="s">
        <v>293</v>
      </c>
      <c r="L13" s="126" t="s">
        <v>294</v>
      </c>
      <c r="M13" s="83">
        <v>1</v>
      </c>
      <c r="N13" s="126" t="s">
        <v>294</v>
      </c>
      <c r="O13" s="126" t="s">
        <v>295</v>
      </c>
      <c r="P13" s="126" t="s">
        <v>295</v>
      </c>
      <c r="Q13" s="83">
        <v>33657.537676</v>
      </c>
      <c r="R13" s="83">
        <v>10000</v>
      </c>
      <c r="S13" s="127">
        <v>99.991042</v>
      </c>
      <c r="T13" s="83">
        <v>0</v>
      </c>
      <c r="U13" s="128">
        <v>336545226.00117445</v>
      </c>
      <c r="V13" s="129" t="s">
        <v>296</v>
      </c>
      <c r="W13" s="129" t="s">
        <v>296</v>
      </c>
      <c r="X13" s="83" t="s">
        <v>288</v>
      </c>
    </row>
    <row r="14" spans="1:24" ht="15">
      <c r="A14" s="83">
        <f aca="true" t="shared" si="0" ref="A14:A74">A13+1</f>
        <v>3</v>
      </c>
      <c r="B14" s="83" t="s">
        <v>286</v>
      </c>
      <c r="C14" s="83" t="s">
        <v>287</v>
      </c>
      <c r="D14" s="83" t="s">
        <v>288</v>
      </c>
      <c r="E14" s="83"/>
      <c r="F14" s="83"/>
      <c r="G14" s="83" t="s">
        <v>289</v>
      </c>
      <c r="H14" s="83" t="s">
        <v>290</v>
      </c>
      <c r="I14" s="83" t="s">
        <v>291</v>
      </c>
      <c r="J14" s="83" t="s">
        <v>298</v>
      </c>
      <c r="K14" s="83" t="s">
        <v>293</v>
      </c>
      <c r="L14" s="126" t="s">
        <v>294</v>
      </c>
      <c r="M14" s="83">
        <v>1</v>
      </c>
      <c r="N14" s="126" t="s">
        <v>294</v>
      </c>
      <c r="O14" s="126" t="s">
        <v>295</v>
      </c>
      <c r="P14" s="126" t="s">
        <v>295</v>
      </c>
      <c r="Q14" s="83">
        <v>8292.858382</v>
      </c>
      <c r="R14" s="83">
        <v>10000</v>
      </c>
      <c r="S14" s="127">
        <v>99.991042</v>
      </c>
      <c r="T14" s="83">
        <v>0</v>
      </c>
      <c r="U14" s="128">
        <v>82921154.99453282</v>
      </c>
      <c r="V14" s="129" t="s">
        <v>296</v>
      </c>
      <c r="W14" s="129" t="s">
        <v>296</v>
      </c>
      <c r="X14" s="83" t="s">
        <v>288</v>
      </c>
    </row>
    <row r="15" spans="1:24" ht="15">
      <c r="A15" s="83">
        <f t="shared" si="0"/>
        <v>4</v>
      </c>
      <c r="B15" s="83" t="s">
        <v>286</v>
      </c>
      <c r="C15" s="83" t="s">
        <v>287</v>
      </c>
      <c r="D15" s="83" t="s">
        <v>288</v>
      </c>
      <c r="E15" s="83"/>
      <c r="F15" s="83"/>
      <c r="G15" s="83" t="s">
        <v>289</v>
      </c>
      <c r="H15" s="83" t="s">
        <v>290</v>
      </c>
      <c r="I15" s="83" t="s">
        <v>291</v>
      </c>
      <c r="J15" s="83" t="s">
        <v>299</v>
      </c>
      <c r="K15" s="83" t="s">
        <v>293</v>
      </c>
      <c r="L15" s="126" t="s">
        <v>294</v>
      </c>
      <c r="M15" s="83">
        <v>1</v>
      </c>
      <c r="N15" s="126" t="s">
        <v>294</v>
      </c>
      <c r="O15" s="126" t="s">
        <v>295</v>
      </c>
      <c r="P15" s="126" t="s">
        <v>295</v>
      </c>
      <c r="Q15" s="83">
        <v>9543.537119</v>
      </c>
      <c r="R15" s="83">
        <v>10000</v>
      </c>
      <c r="S15" s="127">
        <v>99.991042</v>
      </c>
      <c r="T15" s="83">
        <v>0</v>
      </c>
      <c r="U15" s="128">
        <v>95426821.99401343</v>
      </c>
      <c r="V15" s="129" t="s">
        <v>296</v>
      </c>
      <c r="W15" s="129" t="s">
        <v>296</v>
      </c>
      <c r="X15" s="83" t="s">
        <v>288</v>
      </c>
    </row>
    <row r="16" spans="1:24" ht="15">
      <c r="A16" s="83">
        <f t="shared" si="0"/>
        <v>5</v>
      </c>
      <c r="B16" s="83" t="s">
        <v>286</v>
      </c>
      <c r="C16" s="83" t="s">
        <v>287</v>
      </c>
      <c r="D16" s="83" t="s">
        <v>288</v>
      </c>
      <c r="E16" s="83"/>
      <c r="F16" s="83"/>
      <c r="G16" s="83" t="s">
        <v>289</v>
      </c>
      <c r="H16" s="83" t="s">
        <v>290</v>
      </c>
      <c r="I16" s="83" t="s">
        <v>291</v>
      </c>
      <c r="J16" s="83" t="s">
        <v>300</v>
      </c>
      <c r="K16" s="83" t="s">
        <v>293</v>
      </c>
      <c r="L16" s="126" t="s">
        <v>294</v>
      </c>
      <c r="M16" s="83">
        <v>1</v>
      </c>
      <c r="N16" s="126" t="s">
        <v>294</v>
      </c>
      <c r="O16" s="126" t="s">
        <v>295</v>
      </c>
      <c r="P16" s="126" t="s">
        <v>295</v>
      </c>
      <c r="Q16" s="83">
        <v>14360.552032</v>
      </c>
      <c r="R16" s="83">
        <v>10000</v>
      </c>
      <c r="S16" s="127">
        <v>99.991042</v>
      </c>
      <c r="T16" s="83">
        <v>0</v>
      </c>
      <c r="U16" s="128">
        <v>143592655.9938842</v>
      </c>
      <c r="V16" s="129" t="s">
        <v>296</v>
      </c>
      <c r="W16" s="129" t="s">
        <v>296</v>
      </c>
      <c r="X16" s="83" t="s">
        <v>288</v>
      </c>
    </row>
    <row r="17" spans="1:24" ht="15">
      <c r="A17" s="83">
        <f t="shared" si="0"/>
        <v>6</v>
      </c>
      <c r="B17" s="83" t="s">
        <v>286</v>
      </c>
      <c r="C17" s="83" t="s">
        <v>287</v>
      </c>
      <c r="D17" s="83" t="s">
        <v>288</v>
      </c>
      <c r="E17" s="83"/>
      <c r="F17" s="83"/>
      <c r="G17" s="83" t="s">
        <v>289</v>
      </c>
      <c r="H17" s="83" t="s">
        <v>290</v>
      </c>
      <c r="I17" s="83" t="s">
        <v>291</v>
      </c>
      <c r="J17" s="83" t="s">
        <v>301</v>
      </c>
      <c r="K17" s="83" t="s">
        <v>293</v>
      </c>
      <c r="L17" s="126" t="s">
        <v>294</v>
      </c>
      <c r="M17" s="83">
        <v>1</v>
      </c>
      <c r="N17" s="126" t="s">
        <v>294</v>
      </c>
      <c r="O17" s="126" t="s">
        <v>295</v>
      </c>
      <c r="P17" s="126" t="s">
        <v>295</v>
      </c>
      <c r="Q17" s="83">
        <v>23250.975245</v>
      </c>
      <c r="R17" s="83">
        <v>10000</v>
      </c>
      <c r="S17" s="127">
        <v>99.991042</v>
      </c>
      <c r="T17" s="83">
        <v>0</v>
      </c>
      <c r="U17" s="128">
        <v>232488923.9938658</v>
      </c>
      <c r="V17" s="129" t="s">
        <v>296</v>
      </c>
      <c r="W17" s="129" t="s">
        <v>296</v>
      </c>
      <c r="X17" s="83" t="s">
        <v>288</v>
      </c>
    </row>
    <row r="18" spans="1:24" ht="15">
      <c r="A18" s="83">
        <f t="shared" si="0"/>
        <v>7</v>
      </c>
      <c r="B18" s="83" t="s">
        <v>286</v>
      </c>
      <c r="C18" s="83" t="s">
        <v>287</v>
      </c>
      <c r="D18" s="83" t="s">
        <v>288</v>
      </c>
      <c r="E18" s="83"/>
      <c r="F18" s="83"/>
      <c r="G18" s="83" t="s">
        <v>289</v>
      </c>
      <c r="H18" s="83" t="s">
        <v>290</v>
      </c>
      <c r="I18" s="83" t="s">
        <v>291</v>
      </c>
      <c r="J18" s="83" t="s">
        <v>302</v>
      </c>
      <c r="K18" s="83" t="s">
        <v>293</v>
      </c>
      <c r="L18" s="126" t="s">
        <v>294</v>
      </c>
      <c r="M18" s="83">
        <v>1</v>
      </c>
      <c r="N18" s="126" t="s">
        <v>294</v>
      </c>
      <c r="O18" s="126" t="s">
        <v>295</v>
      </c>
      <c r="P18" s="126" t="s">
        <v>295</v>
      </c>
      <c r="Q18" s="83">
        <v>14056.907344</v>
      </c>
      <c r="R18" s="83">
        <v>10000</v>
      </c>
      <c r="S18" s="127">
        <v>99.991042</v>
      </c>
      <c r="T18" s="83">
        <v>0</v>
      </c>
      <c r="U18" s="128">
        <v>140556481.12183216</v>
      </c>
      <c r="V18" s="129" t="s">
        <v>296</v>
      </c>
      <c r="W18" s="129" t="s">
        <v>296</v>
      </c>
      <c r="X18" s="83" t="s">
        <v>288</v>
      </c>
    </row>
    <row r="19" spans="1:24" ht="15">
      <c r="A19" s="83">
        <f t="shared" si="0"/>
        <v>8</v>
      </c>
      <c r="B19" s="83" t="s">
        <v>303</v>
      </c>
      <c r="C19" s="83" t="s">
        <v>304</v>
      </c>
      <c r="D19" s="83" t="s">
        <v>288</v>
      </c>
      <c r="E19" s="83"/>
      <c r="F19" s="83"/>
      <c r="G19" s="83" t="s">
        <v>289</v>
      </c>
      <c r="H19" s="83" t="s">
        <v>290</v>
      </c>
      <c r="I19" s="83" t="s">
        <v>291</v>
      </c>
      <c r="J19" s="83" t="s">
        <v>292</v>
      </c>
      <c r="K19" s="83" t="s">
        <v>293</v>
      </c>
      <c r="L19" s="126" t="s">
        <v>305</v>
      </c>
      <c r="M19" s="83">
        <v>1</v>
      </c>
      <c r="N19" s="126" t="s">
        <v>305</v>
      </c>
      <c r="O19" s="126" t="s">
        <v>294</v>
      </c>
      <c r="P19" s="126" t="s">
        <v>294</v>
      </c>
      <c r="Q19" s="83">
        <v>2837.632129</v>
      </c>
      <c r="R19" s="83">
        <v>10000</v>
      </c>
      <c r="S19" s="127">
        <v>99.99096</v>
      </c>
      <c r="T19" s="83">
        <v>0</v>
      </c>
      <c r="U19" s="128">
        <v>28373755.991101686</v>
      </c>
      <c r="V19" s="129" t="s">
        <v>306</v>
      </c>
      <c r="W19" s="129" t="s">
        <v>306</v>
      </c>
      <c r="X19" s="83" t="s">
        <v>288</v>
      </c>
    </row>
    <row r="20" spans="1:24" ht="15">
      <c r="A20" s="83">
        <f t="shared" si="0"/>
        <v>9</v>
      </c>
      <c r="B20" s="83" t="s">
        <v>303</v>
      </c>
      <c r="C20" s="83" t="s">
        <v>304</v>
      </c>
      <c r="D20" s="83" t="s">
        <v>288</v>
      </c>
      <c r="E20" s="83"/>
      <c r="F20" s="83"/>
      <c r="G20" s="83" t="s">
        <v>289</v>
      </c>
      <c r="H20" s="83" t="s">
        <v>290</v>
      </c>
      <c r="I20" s="83" t="s">
        <v>291</v>
      </c>
      <c r="J20" s="83" t="s">
        <v>297</v>
      </c>
      <c r="K20" s="83" t="s">
        <v>293</v>
      </c>
      <c r="L20" s="126" t="s">
        <v>305</v>
      </c>
      <c r="M20" s="83">
        <v>1</v>
      </c>
      <c r="N20" s="126" t="s">
        <v>305</v>
      </c>
      <c r="O20" s="126" t="s">
        <v>294</v>
      </c>
      <c r="P20" s="126" t="s">
        <v>294</v>
      </c>
      <c r="Q20" s="83">
        <v>33657.537635</v>
      </c>
      <c r="R20" s="83">
        <v>10000</v>
      </c>
      <c r="S20" s="127">
        <v>99.99096</v>
      </c>
      <c r="T20" s="83">
        <v>0</v>
      </c>
      <c r="U20" s="128">
        <v>336544948.99356693</v>
      </c>
      <c r="V20" s="129" t="s">
        <v>306</v>
      </c>
      <c r="W20" s="129" t="s">
        <v>306</v>
      </c>
      <c r="X20" s="83" t="s">
        <v>288</v>
      </c>
    </row>
    <row r="21" spans="1:24" ht="15">
      <c r="A21" s="83">
        <f t="shared" si="0"/>
        <v>10</v>
      </c>
      <c r="B21" s="83" t="s">
        <v>303</v>
      </c>
      <c r="C21" s="83" t="s">
        <v>304</v>
      </c>
      <c r="D21" s="83" t="s">
        <v>288</v>
      </c>
      <c r="E21" s="83"/>
      <c r="F21" s="83"/>
      <c r="G21" s="83" t="s">
        <v>289</v>
      </c>
      <c r="H21" s="83" t="s">
        <v>290</v>
      </c>
      <c r="I21" s="83" t="s">
        <v>291</v>
      </c>
      <c r="J21" s="83" t="s">
        <v>298</v>
      </c>
      <c r="K21" s="83" t="s">
        <v>293</v>
      </c>
      <c r="L21" s="126" t="s">
        <v>305</v>
      </c>
      <c r="M21" s="83">
        <v>1</v>
      </c>
      <c r="N21" s="126" t="s">
        <v>305</v>
      </c>
      <c r="O21" s="126" t="s">
        <v>294</v>
      </c>
      <c r="P21" s="126" t="s">
        <v>294</v>
      </c>
      <c r="Q21" s="83">
        <v>8292.858297</v>
      </c>
      <c r="R21" s="83">
        <v>10000</v>
      </c>
      <c r="S21" s="127">
        <v>99.99096</v>
      </c>
      <c r="T21" s="83">
        <v>0</v>
      </c>
      <c r="U21" s="128">
        <v>82921085.99389948</v>
      </c>
      <c r="V21" s="129" t="s">
        <v>306</v>
      </c>
      <c r="W21" s="129" t="s">
        <v>306</v>
      </c>
      <c r="X21" s="83" t="s">
        <v>288</v>
      </c>
    </row>
    <row r="22" spans="1:24" ht="15">
      <c r="A22" s="83">
        <f t="shared" si="0"/>
        <v>11</v>
      </c>
      <c r="B22" s="83" t="s">
        <v>303</v>
      </c>
      <c r="C22" s="83" t="s">
        <v>304</v>
      </c>
      <c r="D22" s="83" t="s">
        <v>288</v>
      </c>
      <c r="E22" s="83"/>
      <c r="F22" s="83"/>
      <c r="G22" s="83" t="s">
        <v>289</v>
      </c>
      <c r="H22" s="83" t="s">
        <v>290</v>
      </c>
      <c r="I22" s="83" t="s">
        <v>291</v>
      </c>
      <c r="J22" s="83" t="s">
        <v>299</v>
      </c>
      <c r="K22" s="83" t="s">
        <v>293</v>
      </c>
      <c r="L22" s="126" t="s">
        <v>305</v>
      </c>
      <c r="M22" s="83">
        <v>1</v>
      </c>
      <c r="N22" s="126" t="s">
        <v>305</v>
      </c>
      <c r="O22" s="126" t="s">
        <v>294</v>
      </c>
      <c r="P22" s="126" t="s">
        <v>294</v>
      </c>
      <c r="Q22" s="83">
        <v>9543.537162</v>
      </c>
      <c r="R22" s="83">
        <v>10000</v>
      </c>
      <c r="S22" s="127">
        <v>99.99096</v>
      </c>
      <c r="T22" s="83">
        <v>0</v>
      </c>
      <c r="U22" s="128">
        <v>95426743.99518651</v>
      </c>
      <c r="V22" s="129" t="s">
        <v>306</v>
      </c>
      <c r="W22" s="129" t="s">
        <v>306</v>
      </c>
      <c r="X22" s="83" t="s">
        <v>288</v>
      </c>
    </row>
    <row r="23" spans="1:24" ht="15">
      <c r="A23" s="83">
        <f t="shared" si="0"/>
        <v>12</v>
      </c>
      <c r="B23" s="83" t="s">
        <v>303</v>
      </c>
      <c r="C23" s="83" t="s">
        <v>304</v>
      </c>
      <c r="D23" s="83" t="s">
        <v>288</v>
      </c>
      <c r="E23" s="83"/>
      <c r="F23" s="83"/>
      <c r="G23" s="83" t="s">
        <v>289</v>
      </c>
      <c r="H23" s="83" t="s">
        <v>290</v>
      </c>
      <c r="I23" s="83" t="s">
        <v>291</v>
      </c>
      <c r="J23" s="83" t="s">
        <v>300</v>
      </c>
      <c r="K23" s="83" t="s">
        <v>293</v>
      </c>
      <c r="L23" s="126" t="s">
        <v>305</v>
      </c>
      <c r="M23" s="83">
        <v>1</v>
      </c>
      <c r="N23" s="126" t="s">
        <v>305</v>
      </c>
      <c r="O23" s="126" t="s">
        <v>294</v>
      </c>
      <c r="P23" s="126" t="s">
        <v>294</v>
      </c>
      <c r="Q23" s="83">
        <v>14360.552033</v>
      </c>
      <c r="R23" s="83">
        <v>10000</v>
      </c>
      <c r="S23" s="127">
        <v>99.99096</v>
      </c>
      <c r="T23" s="83">
        <v>0</v>
      </c>
      <c r="U23" s="128">
        <v>143592537.98886672</v>
      </c>
      <c r="V23" s="129" t="s">
        <v>306</v>
      </c>
      <c r="W23" s="129" t="s">
        <v>306</v>
      </c>
      <c r="X23" s="83" t="s">
        <v>288</v>
      </c>
    </row>
    <row r="24" spans="1:24" ht="15">
      <c r="A24" s="83">
        <f t="shared" si="0"/>
        <v>13</v>
      </c>
      <c r="B24" s="83" t="s">
        <v>303</v>
      </c>
      <c r="C24" s="83" t="s">
        <v>304</v>
      </c>
      <c r="D24" s="83" t="s">
        <v>288</v>
      </c>
      <c r="E24" s="83"/>
      <c r="F24" s="83"/>
      <c r="G24" s="83" t="s">
        <v>289</v>
      </c>
      <c r="H24" s="83" t="s">
        <v>290</v>
      </c>
      <c r="I24" s="83" t="s">
        <v>291</v>
      </c>
      <c r="J24" s="83" t="s">
        <v>301</v>
      </c>
      <c r="K24" s="83" t="s">
        <v>293</v>
      </c>
      <c r="L24" s="126" t="s">
        <v>305</v>
      </c>
      <c r="M24" s="83">
        <v>1</v>
      </c>
      <c r="N24" s="126" t="s">
        <v>305</v>
      </c>
      <c r="O24" s="126" t="s">
        <v>294</v>
      </c>
      <c r="P24" s="126" t="s">
        <v>294</v>
      </c>
      <c r="Q24" s="83">
        <v>23250.975252</v>
      </c>
      <c r="R24" s="83">
        <v>10000</v>
      </c>
      <c r="S24" s="127">
        <v>99.99096</v>
      </c>
      <c r="T24" s="83">
        <v>0</v>
      </c>
      <c r="U24" s="128">
        <v>232488732.9873449</v>
      </c>
      <c r="V24" s="129" t="s">
        <v>306</v>
      </c>
      <c r="W24" s="129" t="s">
        <v>306</v>
      </c>
      <c r="X24" s="83" t="s">
        <v>288</v>
      </c>
    </row>
    <row r="25" spans="1:24" ht="15">
      <c r="A25" s="83">
        <f t="shared" si="0"/>
        <v>14</v>
      </c>
      <c r="B25" s="83" t="s">
        <v>303</v>
      </c>
      <c r="C25" s="83" t="s">
        <v>304</v>
      </c>
      <c r="D25" s="83" t="s">
        <v>288</v>
      </c>
      <c r="E25" s="83"/>
      <c r="F25" s="83"/>
      <c r="G25" s="83" t="s">
        <v>289</v>
      </c>
      <c r="H25" s="83" t="s">
        <v>290</v>
      </c>
      <c r="I25" s="83" t="s">
        <v>291</v>
      </c>
      <c r="J25" s="83" t="s">
        <v>302</v>
      </c>
      <c r="K25" s="83" t="s">
        <v>293</v>
      </c>
      <c r="L25" s="126" t="s">
        <v>305</v>
      </c>
      <c r="M25" s="83">
        <v>1</v>
      </c>
      <c r="N25" s="126" t="s">
        <v>305</v>
      </c>
      <c r="O25" s="126" t="s">
        <v>294</v>
      </c>
      <c r="P25" s="126" t="s">
        <v>294</v>
      </c>
      <c r="Q25" s="83">
        <v>14056.907488</v>
      </c>
      <c r="R25" s="83">
        <v>10000</v>
      </c>
      <c r="S25" s="127">
        <v>99.99096</v>
      </c>
      <c r="T25" s="83">
        <v>0</v>
      </c>
      <c r="U25" s="128">
        <v>140556367.04203743</v>
      </c>
      <c r="V25" s="129" t="s">
        <v>306</v>
      </c>
      <c r="W25" s="129" t="s">
        <v>306</v>
      </c>
      <c r="X25" s="83" t="s">
        <v>288</v>
      </c>
    </row>
    <row r="26" spans="1:24" ht="15">
      <c r="A26" s="83">
        <f t="shared" si="0"/>
        <v>15</v>
      </c>
      <c r="B26" s="83" t="s">
        <v>307</v>
      </c>
      <c r="C26" s="83" t="s">
        <v>308</v>
      </c>
      <c r="D26" s="83" t="s">
        <v>288</v>
      </c>
      <c r="E26" s="83"/>
      <c r="F26" s="83"/>
      <c r="G26" s="83" t="s">
        <v>289</v>
      </c>
      <c r="H26" s="83" t="s">
        <v>290</v>
      </c>
      <c r="I26" s="83" t="s">
        <v>291</v>
      </c>
      <c r="J26" s="83" t="s">
        <v>292</v>
      </c>
      <c r="K26" s="83" t="s">
        <v>293</v>
      </c>
      <c r="L26" s="126" t="s">
        <v>309</v>
      </c>
      <c r="M26" s="83">
        <v>1</v>
      </c>
      <c r="N26" s="126" t="s">
        <v>309</v>
      </c>
      <c r="O26" s="126" t="s">
        <v>305</v>
      </c>
      <c r="P26" s="126" t="s">
        <v>305</v>
      </c>
      <c r="Q26" s="83">
        <v>2837.632152</v>
      </c>
      <c r="R26" s="83">
        <v>10000</v>
      </c>
      <c r="S26" s="127">
        <v>99.990987</v>
      </c>
      <c r="T26" s="83">
        <v>0</v>
      </c>
      <c r="U26" s="128">
        <v>28373763.993355356</v>
      </c>
      <c r="V26" s="129" t="s">
        <v>310</v>
      </c>
      <c r="W26" s="129" t="s">
        <v>310</v>
      </c>
      <c r="X26" s="83" t="s">
        <v>288</v>
      </c>
    </row>
    <row r="27" spans="1:24" ht="15">
      <c r="A27" s="83">
        <f t="shared" si="0"/>
        <v>16</v>
      </c>
      <c r="B27" s="83" t="s">
        <v>307</v>
      </c>
      <c r="C27" s="83" t="s">
        <v>308</v>
      </c>
      <c r="D27" s="83" t="s">
        <v>288</v>
      </c>
      <c r="E27" s="83"/>
      <c r="F27" s="83"/>
      <c r="G27" s="83" t="s">
        <v>289</v>
      </c>
      <c r="H27" s="83" t="s">
        <v>290</v>
      </c>
      <c r="I27" s="83" t="s">
        <v>291</v>
      </c>
      <c r="J27" s="83" t="s">
        <v>297</v>
      </c>
      <c r="K27" s="83" t="s">
        <v>293</v>
      </c>
      <c r="L27" s="126" t="s">
        <v>309</v>
      </c>
      <c r="M27" s="83">
        <v>1</v>
      </c>
      <c r="N27" s="126" t="s">
        <v>309</v>
      </c>
      <c r="O27" s="126" t="s">
        <v>305</v>
      </c>
      <c r="P27" s="126" t="s">
        <v>305</v>
      </c>
      <c r="Q27" s="83">
        <v>33657.537715</v>
      </c>
      <c r="R27" s="83">
        <v>10000</v>
      </c>
      <c r="S27" s="127">
        <v>99.990987</v>
      </c>
      <c r="T27" s="83">
        <v>0</v>
      </c>
      <c r="U27" s="128">
        <v>336545041.9814904</v>
      </c>
      <c r="V27" s="129" t="s">
        <v>310</v>
      </c>
      <c r="W27" s="129" t="s">
        <v>310</v>
      </c>
      <c r="X27" s="83" t="s">
        <v>288</v>
      </c>
    </row>
    <row r="28" spans="1:24" ht="15">
      <c r="A28" s="83">
        <f t="shared" si="0"/>
        <v>17</v>
      </c>
      <c r="B28" s="83" t="s">
        <v>307</v>
      </c>
      <c r="C28" s="83" t="s">
        <v>308</v>
      </c>
      <c r="D28" s="83" t="s">
        <v>288</v>
      </c>
      <c r="E28" s="83"/>
      <c r="F28" s="83"/>
      <c r="G28" s="83" t="s">
        <v>289</v>
      </c>
      <c r="H28" s="83" t="s">
        <v>290</v>
      </c>
      <c r="I28" s="83" t="s">
        <v>291</v>
      </c>
      <c r="J28" s="83" t="s">
        <v>298</v>
      </c>
      <c r="K28" s="83" t="s">
        <v>293</v>
      </c>
      <c r="L28" s="126" t="s">
        <v>309</v>
      </c>
      <c r="M28" s="83">
        <v>1</v>
      </c>
      <c r="N28" s="126" t="s">
        <v>309</v>
      </c>
      <c r="O28" s="126" t="s">
        <v>305</v>
      </c>
      <c r="P28" s="126" t="s">
        <v>305</v>
      </c>
      <c r="Q28" s="83">
        <v>8292.858325</v>
      </c>
      <c r="R28" s="83">
        <v>10000</v>
      </c>
      <c r="S28" s="127">
        <v>99.990987</v>
      </c>
      <c r="T28" s="83">
        <v>0</v>
      </c>
      <c r="U28" s="128">
        <v>82921108.98801312</v>
      </c>
      <c r="V28" s="129" t="s">
        <v>310</v>
      </c>
      <c r="W28" s="129" t="s">
        <v>310</v>
      </c>
      <c r="X28" s="83" t="s">
        <v>288</v>
      </c>
    </row>
    <row r="29" spans="1:24" ht="15">
      <c r="A29" s="83">
        <f t="shared" si="0"/>
        <v>18</v>
      </c>
      <c r="B29" s="83" t="s">
        <v>307</v>
      </c>
      <c r="C29" s="83" t="s">
        <v>308</v>
      </c>
      <c r="D29" s="83" t="s">
        <v>288</v>
      </c>
      <c r="E29" s="83"/>
      <c r="F29" s="83"/>
      <c r="G29" s="83" t="s">
        <v>289</v>
      </c>
      <c r="H29" s="83" t="s">
        <v>290</v>
      </c>
      <c r="I29" s="83" t="s">
        <v>291</v>
      </c>
      <c r="J29" s="83" t="s">
        <v>299</v>
      </c>
      <c r="K29" s="83" t="s">
        <v>293</v>
      </c>
      <c r="L29" s="126" t="s">
        <v>309</v>
      </c>
      <c r="M29" s="83">
        <v>1</v>
      </c>
      <c r="N29" s="126" t="s">
        <v>309</v>
      </c>
      <c r="O29" s="126" t="s">
        <v>305</v>
      </c>
      <c r="P29" s="126" t="s">
        <v>305</v>
      </c>
      <c r="Q29" s="83">
        <v>9543.537148</v>
      </c>
      <c r="R29" s="83">
        <v>10000</v>
      </c>
      <c r="S29" s="127">
        <v>99.990987</v>
      </c>
      <c r="T29" s="83">
        <v>0</v>
      </c>
      <c r="U29" s="128">
        <v>95426769.99494742</v>
      </c>
      <c r="V29" s="129" t="s">
        <v>310</v>
      </c>
      <c r="W29" s="129" t="s">
        <v>310</v>
      </c>
      <c r="X29" s="83" t="s">
        <v>288</v>
      </c>
    </row>
    <row r="30" spans="1:24" ht="15">
      <c r="A30" s="83">
        <f t="shared" si="0"/>
        <v>19</v>
      </c>
      <c r="B30" s="83" t="s">
        <v>307</v>
      </c>
      <c r="C30" s="83" t="s">
        <v>308</v>
      </c>
      <c r="D30" s="83" t="s">
        <v>288</v>
      </c>
      <c r="E30" s="83"/>
      <c r="F30" s="83"/>
      <c r="G30" s="83" t="s">
        <v>289</v>
      </c>
      <c r="H30" s="83" t="s">
        <v>290</v>
      </c>
      <c r="I30" s="83" t="s">
        <v>291</v>
      </c>
      <c r="J30" s="83" t="s">
        <v>300</v>
      </c>
      <c r="K30" s="83" t="s">
        <v>293</v>
      </c>
      <c r="L30" s="126" t="s">
        <v>309</v>
      </c>
      <c r="M30" s="83">
        <v>1</v>
      </c>
      <c r="N30" s="126" t="s">
        <v>309</v>
      </c>
      <c r="O30" s="126" t="s">
        <v>305</v>
      </c>
      <c r="P30" s="126" t="s">
        <v>305</v>
      </c>
      <c r="Q30" s="83">
        <v>14360.552</v>
      </c>
      <c r="R30" s="83">
        <v>10000</v>
      </c>
      <c r="S30" s="127">
        <v>99.990987</v>
      </c>
      <c r="T30" s="83">
        <v>0</v>
      </c>
      <c r="U30" s="128">
        <v>143592576.99244848</v>
      </c>
      <c r="V30" s="129" t="s">
        <v>310</v>
      </c>
      <c r="W30" s="129" t="s">
        <v>310</v>
      </c>
      <c r="X30" s="83" t="s">
        <v>288</v>
      </c>
    </row>
    <row r="31" spans="1:24" ht="15">
      <c r="A31" s="83">
        <f t="shared" si="0"/>
        <v>20</v>
      </c>
      <c r="B31" s="83" t="s">
        <v>307</v>
      </c>
      <c r="C31" s="83" t="s">
        <v>308</v>
      </c>
      <c r="D31" s="83" t="s">
        <v>288</v>
      </c>
      <c r="E31" s="83"/>
      <c r="F31" s="83"/>
      <c r="G31" s="83" t="s">
        <v>289</v>
      </c>
      <c r="H31" s="83" t="s">
        <v>290</v>
      </c>
      <c r="I31" s="83" t="s">
        <v>291</v>
      </c>
      <c r="J31" s="83" t="s">
        <v>301</v>
      </c>
      <c r="K31" s="83" t="s">
        <v>293</v>
      </c>
      <c r="L31" s="126" t="s">
        <v>309</v>
      </c>
      <c r="M31" s="83">
        <v>1</v>
      </c>
      <c r="N31" s="126" t="s">
        <v>309</v>
      </c>
      <c r="O31" s="126" t="s">
        <v>305</v>
      </c>
      <c r="P31" s="126" t="s">
        <v>305</v>
      </c>
      <c r="Q31" s="83">
        <v>23250.975283</v>
      </c>
      <c r="R31" s="83">
        <v>10000</v>
      </c>
      <c r="S31" s="127">
        <v>99.990987</v>
      </c>
      <c r="T31" s="83">
        <v>0</v>
      </c>
      <c r="U31" s="128">
        <v>232488796.98173815</v>
      </c>
      <c r="V31" s="129" t="s">
        <v>310</v>
      </c>
      <c r="W31" s="129" t="s">
        <v>310</v>
      </c>
      <c r="X31" s="83" t="s">
        <v>288</v>
      </c>
    </row>
    <row r="32" spans="1:24" ht="15">
      <c r="A32" s="83">
        <f t="shared" si="0"/>
        <v>21</v>
      </c>
      <c r="B32" s="83" t="s">
        <v>307</v>
      </c>
      <c r="C32" s="83" t="s">
        <v>308</v>
      </c>
      <c r="D32" s="83" t="s">
        <v>288</v>
      </c>
      <c r="E32" s="83"/>
      <c r="F32" s="83"/>
      <c r="G32" s="83" t="s">
        <v>289</v>
      </c>
      <c r="H32" s="83" t="s">
        <v>290</v>
      </c>
      <c r="I32" s="83" t="s">
        <v>291</v>
      </c>
      <c r="J32" s="83" t="s">
        <v>302</v>
      </c>
      <c r="K32" s="83" t="s">
        <v>293</v>
      </c>
      <c r="L32" s="126" t="s">
        <v>309</v>
      </c>
      <c r="M32" s="83">
        <v>1</v>
      </c>
      <c r="N32" s="126" t="s">
        <v>309</v>
      </c>
      <c r="O32" s="126" t="s">
        <v>305</v>
      </c>
      <c r="P32" s="126" t="s">
        <v>305</v>
      </c>
      <c r="Q32" s="83">
        <v>14056.907374</v>
      </c>
      <c r="R32" s="83">
        <v>10000</v>
      </c>
      <c r="S32" s="127">
        <v>99.990987</v>
      </c>
      <c r="T32" s="83">
        <v>0</v>
      </c>
      <c r="U32" s="128">
        <v>140556404.4040098</v>
      </c>
      <c r="V32" s="129" t="s">
        <v>310</v>
      </c>
      <c r="W32" s="129" t="s">
        <v>310</v>
      </c>
      <c r="X32" s="83" t="s">
        <v>288</v>
      </c>
    </row>
    <row r="33" spans="1:24" ht="15">
      <c r="A33" s="83">
        <f t="shared" si="0"/>
        <v>22</v>
      </c>
      <c r="B33" s="83" t="s">
        <v>311</v>
      </c>
      <c r="C33" s="83" t="s">
        <v>312</v>
      </c>
      <c r="D33" s="83" t="s">
        <v>288</v>
      </c>
      <c r="E33" s="83"/>
      <c r="F33" s="83"/>
      <c r="G33" s="83" t="s">
        <v>289</v>
      </c>
      <c r="H33" s="83" t="s">
        <v>290</v>
      </c>
      <c r="I33" s="83" t="s">
        <v>291</v>
      </c>
      <c r="J33" s="83" t="s">
        <v>292</v>
      </c>
      <c r="K33" s="83" t="s">
        <v>293</v>
      </c>
      <c r="L33" s="126" t="s">
        <v>313</v>
      </c>
      <c r="M33" s="83">
        <v>3</v>
      </c>
      <c r="N33" s="126" t="s">
        <v>313</v>
      </c>
      <c r="O33" s="126" t="s">
        <v>309</v>
      </c>
      <c r="P33" s="126" t="s">
        <v>309</v>
      </c>
      <c r="Q33" s="83">
        <v>2853.633845</v>
      </c>
      <c r="R33" s="83">
        <v>10000</v>
      </c>
      <c r="S33" s="127">
        <v>99.972966</v>
      </c>
      <c r="T33" s="83">
        <v>0</v>
      </c>
      <c r="U33" s="128">
        <v>28528623.99618974</v>
      </c>
      <c r="V33" s="129" t="s">
        <v>310</v>
      </c>
      <c r="W33" s="129" t="s">
        <v>310</v>
      </c>
      <c r="X33" s="83" t="s">
        <v>288</v>
      </c>
    </row>
    <row r="34" spans="1:24" ht="15">
      <c r="A34" s="83">
        <f t="shared" si="0"/>
        <v>23</v>
      </c>
      <c r="B34" s="83" t="s">
        <v>311</v>
      </c>
      <c r="C34" s="83" t="s">
        <v>312</v>
      </c>
      <c r="D34" s="83" t="s">
        <v>288</v>
      </c>
      <c r="E34" s="83"/>
      <c r="F34" s="83"/>
      <c r="G34" s="83" t="s">
        <v>289</v>
      </c>
      <c r="H34" s="83" t="s">
        <v>290</v>
      </c>
      <c r="I34" s="83" t="s">
        <v>291</v>
      </c>
      <c r="J34" s="83" t="s">
        <v>297</v>
      </c>
      <c r="K34" s="83" t="s">
        <v>293</v>
      </c>
      <c r="L34" s="126" t="s">
        <v>313</v>
      </c>
      <c r="M34" s="83">
        <v>3</v>
      </c>
      <c r="N34" s="126" t="s">
        <v>313</v>
      </c>
      <c r="O34" s="126" t="s">
        <v>309</v>
      </c>
      <c r="P34" s="126" t="s">
        <v>309</v>
      </c>
      <c r="Q34" s="83">
        <v>33677.224628</v>
      </c>
      <c r="R34" s="83">
        <v>10000</v>
      </c>
      <c r="S34" s="127">
        <v>99.972966</v>
      </c>
      <c r="T34" s="83">
        <v>0</v>
      </c>
      <c r="U34" s="128">
        <v>336681203.9781624</v>
      </c>
      <c r="V34" s="129" t="s">
        <v>310</v>
      </c>
      <c r="W34" s="129" t="s">
        <v>310</v>
      </c>
      <c r="X34" s="83" t="s">
        <v>288</v>
      </c>
    </row>
    <row r="35" spans="1:24" ht="15">
      <c r="A35" s="83">
        <f t="shared" si="0"/>
        <v>24</v>
      </c>
      <c r="B35" s="83" t="s">
        <v>311</v>
      </c>
      <c r="C35" s="83" t="s">
        <v>312</v>
      </c>
      <c r="D35" s="83" t="s">
        <v>288</v>
      </c>
      <c r="E35" s="83"/>
      <c r="F35" s="83"/>
      <c r="G35" s="83" t="s">
        <v>289</v>
      </c>
      <c r="H35" s="83" t="s">
        <v>290</v>
      </c>
      <c r="I35" s="83" t="s">
        <v>291</v>
      </c>
      <c r="J35" s="83" t="s">
        <v>298</v>
      </c>
      <c r="K35" s="83" t="s">
        <v>293</v>
      </c>
      <c r="L35" s="126" t="s">
        <v>313</v>
      </c>
      <c r="M35" s="83">
        <v>3</v>
      </c>
      <c r="N35" s="126" t="s">
        <v>313</v>
      </c>
      <c r="O35" s="126" t="s">
        <v>309</v>
      </c>
      <c r="P35" s="126" t="s">
        <v>309</v>
      </c>
      <c r="Q35" s="83">
        <v>8320.186161</v>
      </c>
      <c r="R35" s="83">
        <v>10000</v>
      </c>
      <c r="S35" s="127">
        <v>99.972966</v>
      </c>
      <c r="T35" s="83">
        <v>0</v>
      </c>
      <c r="U35" s="128">
        <v>83179368.99345626</v>
      </c>
      <c r="V35" s="129" t="s">
        <v>310</v>
      </c>
      <c r="W35" s="129" t="s">
        <v>310</v>
      </c>
      <c r="X35" s="83" t="s">
        <v>288</v>
      </c>
    </row>
    <row r="36" spans="1:24" ht="15">
      <c r="A36" s="83">
        <f t="shared" si="0"/>
        <v>25</v>
      </c>
      <c r="B36" s="83" t="s">
        <v>311</v>
      </c>
      <c r="C36" s="83" t="s">
        <v>312</v>
      </c>
      <c r="D36" s="83" t="s">
        <v>288</v>
      </c>
      <c r="E36" s="83"/>
      <c r="F36" s="83"/>
      <c r="G36" s="83" t="s">
        <v>289</v>
      </c>
      <c r="H36" s="83" t="s">
        <v>290</v>
      </c>
      <c r="I36" s="83" t="s">
        <v>291</v>
      </c>
      <c r="J36" s="83" t="s">
        <v>299</v>
      </c>
      <c r="K36" s="83" t="s">
        <v>293</v>
      </c>
      <c r="L36" s="126" t="s">
        <v>313</v>
      </c>
      <c r="M36" s="83">
        <v>3</v>
      </c>
      <c r="N36" s="126" t="s">
        <v>313</v>
      </c>
      <c r="O36" s="126" t="s">
        <v>309</v>
      </c>
      <c r="P36" s="126" t="s">
        <v>309</v>
      </c>
      <c r="Q36" s="83">
        <v>9542.676546</v>
      </c>
      <c r="R36" s="83">
        <v>10000</v>
      </c>
      <c r="S36" s="127">
        <v>99.972966</v>
      </c>
      <c r="T36" s="83">
        <v>0</v>
      </c>
      <c r="U36" s="128">
        <v>95400967.98862176</v>
      </c>
      <c r="V36" s="129" t="s">
        <v>310</v>
      </c>
      <c r="W36" s="129" t="s">
        <v>310</v>
      </c>
      <c r="X36" s="83" t="s">
        <v>288</v>
      </c>
    </row>
    <row r="37" spans="1:24" ht="15">
      <c r="A37" s="83">
        <f t="shared" si="0"/>
        <v>26</v>
      </c>
      <c r="B37" s="83" t="s">
        <v>311</v>
      </c>
      <c r="C37" s="83" t="s">
        <v>312</v>
      </c>
      <c r="D37" s="83" t="s">
        <v>288</v>
      </c>
      <c r="E37" s="83"/>
      <c r="F37" s="83"/>
      <c r="G37" s="83" t="s">
        <v>289</v>
      </c>
      <c r="H37" s="83" t="s">
        <v>290</v>
      </c>
      <c r="I37" s="83" t="s">
        <v>291</v>
      </c>
      <c r="J37" s="83" t="s">
        <v>300</v>
      </c>
      <c r="K37" s="83" t="s">
        <v>293</v>
      </c>
      <c r="L37" s="126" t="s">
        <v>313</v>
      </c>
      <c r="M37" s="83">
        <v>3</v>
      </c>
      <c r="N37" s="126" t="s">
        <v>313</v>
      </c>
      <c r="O37" s="126" t="s">
        <v>309</v>
      </c>
      <c r="P37" s="126" t="s">
        <v>309</v>
      </c>
      <c r="Q37" s="83">
        <v>14345.3833</v>
      </c>
      <c r="R37" s="83">
        <v>10000</v>
      </c>
      <c r="S37" s="127">
        <v>99.972966</v>
      </c>
      <c r="T37" s="83">
        <v>0</v>
      </c>
      <c r="U37" s="128">
        <v>143415051.99203983</v>
      </c>
      <c r="V37" s="129" t="s">
        <v>310</v>
      </c>
      <c r="W37" s="129" t="s">
        <v>310</v>
      </c>
      <c r="X37" s="83" t="s">
        <v>288</v>
      </c>
    </row>
    <row r="38" spans="1:24" ht="15">
      <c r="A38" s="83">
        <f t="shared" si="0"/>
        <v>27</v>
      </c>
      <c r="B38" s="83" t="s">
        <v>311</v>
      </c>
      <c r="C38" s="83" t="s">
        <v>312</v>
      </c>
      <c r="D38" s="83" t="s">
        <v>288</v>
      </c>
      <c r="E38" s="83"/>
      <c r="F38" s="83"/>
      <c r="G38" s="83" t="s">
        <v>289</v>
      </c>
      <c r="H38" s="83" t="s">
        <v>290</v>
      </c>
      <c r="I38" s="83" t="s">
        <v>291</v>
      </c>
      <c r="J38" s="83" t="s">
        <v>301</v>
      </c>
      <c r="K38" s="83" t="s">
        <v>293</v>
      </c>
      <c r="L38" s="126" t="s">
        <v>313</v>
      </c>
      <c r="M38" s="83">
        <v>3</v>
      </c>
      <c r="N38" s="126" t="s">
        <v>313</v>
      </c>
      <c r="O38" s="126" t="s">
        <v>309</v>
      </c>
      <c r="P38" s="126" t="s">
        <v>309</v>
      </c>
      <c r="Q38" s="83">
        <v>23228.470334</v>
      </c>
      <c r="R38" s="83">
        <v>10000</v>
      </c>
      <c r="S38" s="127">
        <v>99.972966</v>
      </c>
      <c r="T38" s="83">
        <v>0</v>
      </c>
      <c r="U38" s="128">
        <v>232221907.98109695</v>
      </c>
      <c r="V38" s="129" t="s">
        <v>310</v>
      </c>
      <c r="W38" s="129" t="s">
        <v>310</v>
      </c>
      <c r="X38" s="83" t="s">
        <v>288</v>
      </c>
    </row>
    <row r="39" spans="1:24" ht="15">
      <c r="A39" s="83">
        <f t="shared" si="0"/>
        <v>28</v>
      </c>
      <c r="B39" s="83" t="s">
        <v>311</v>
      </c>
      <c r="C39" s="83" t="s">
        <v>312</v>
      </c>
      <c r="D39" s="83" t="s">
        <v>288</v>
      </c>
      <c r="E39" s="83"/>
      <c r="F39" s="83"/>
      <c r="G39" s="83" t="s">
        <v>289</v>
      </c>
      <c r="H39" s="83" t="s">
        <v>290</v>
      </c>
      <c r="I39" s="83" t="s">
        <v>291</v>
      </c>
      <c r="J39" s="83" t="s">
        <v>302</v>
      </c>
      <c r="K39" s="83" t="s">
        <v>293</v>
      </c>
      <c r="L39" s="126" t="s">
        <v>313</v>
      </c>
      <c r="M39" s="83">
        <v>3</v>
      </c>
      <c r="N39" s="126" t="s">
        <v>313</v>
      </c>
      <c r="O39" s="126" t="s">
        <v>309</v>
      </c>
      <c r="P39" s="126" t="s">
        <v>309</v>
      </c>
      <c r="Q39" s="83">
        <v>14032.425182</v>
      </c>
      <c r="R39" s="83">
        <v>10000</v>
      </c>
      <c r="S39" s="127">
        <v>99.972966</v>
      </c>
      <c r="T39" s="83">
        <v>0</v>
      </c>
      <c r="U39" s="128">
        <v>140286316.8564439</v>
      </c>
      <c r="V39" s="129" t="s">
        <v>310</v>
      </c>
      <c r="W39" s="129" t="s">
        <v>310</v>
      </c>
      <c r="X39" s="83" t="s">
        <v>288</v>
      </c>
    </row>
    <row r="40" spans="1:24" ht="15">
      <c r="A40" s="83">
        <f t="shared" si="0"/>
        <v>29</v>
      </c>
      <c r="B40" s="83" t="s">
        <v>314</v>
      </c>
      <c r="C40" s="83" t="s">
        <v>315</v>
      </c>
      <c r="D40" s="83" t="s">
        <v>288</v>
      </c>
      <c r="E40" s="83"/>
      <c r="F40" s="83"/>
      <c r="G40" s="83" t="s">
        <v>289</v>
      </c>
      <c r="H40" s="83" t="s">
        <v>290</v>
      </c>
      <c r="I40" s="83" t="s">
        <v>291</v>
      </c>
      <c r="J40" s="83" t="s">
        <v>292</v>
      </c>
      <c r="K40" s="83" t="s">
        <v>293</v>
      </c>
      <c r="L40" s="126" t="s">
        <v>316</v>
      </c>
      <c r="M40" s="83">
        <v>2</v>
      </c>
      <c r="N40" s="126" t="s">
        <v>316</v>
      </c>
      <c r="O40" s="126" t="s">
        <v>313</v>
      </c>
      <c r="P40" s="126" t="s">
        <v>313</v>
      </c>
      <c r="Q40" s="83">
        <v>2853.633906</v>
      </c>
      <c r="R40" s="83">
        <v>10000</v>
      </c>
      <c r="S40" s="127">
        <v>99.981921</v>
      </c>
      <c r="T40" s="83">
        <v>0</v>
      </c>
      <c r="U40" s="128">
        <v>28531179.998090412</v>
      </c>
      <c r="V40" s="129" t="s">
        <v>306</v>
      </c>
      <c r="W40" s="129" t="s">
        <v>306</v>
      </c>
      <c r="X40" s="83" t="s">
        <v>288</v>
      </c>
    </row>
    <row r="41" spans="1:24" ht="15">
      <c r="A41" s="83">
        <f t="shared" si="0"/>
        <v>30</v>
      </c>
      <c r="B41" s="83" t="s">
        <v>314</v>
      </c>
      <c r="C41" s="83" t="s">
        <v>315</v>
      </c>
      <c r="D41" s="83" t="s">
        <v>288</v>
      </c>
      <c r="E41" s="83"/>
      <c r="F41" s="83"/>
      <c r="G41" s="83" t="s">
        <v>289</v>
      </c>
      <c r="H41" s="83" t="s">
        <v>290</v>
      </c>
      <c r="I41" s="83" t="s">
        <v>291</v>
      </c>
      <c r="J41" s="83" t="s">
        <v>297</v>
      </c>
      <c r="K41" s="83" t="s">
        <v>293</v>
      </c>
      <c r="L41" s="126" t="s">
        <v>316</v>
      </c>
      <c r="M41" s="83">
        <v>2</v>
      </c>
      <c r="N41" s="126" t="s">
        <v>316</v>
      </c>
      <c r="O41" s="126" t="s">
        <v>313</v>
      </c>
      <c r="P41" s="126" t="s">
        <v>313</v>
      </c>
      <c r="Q41" s="83">
        <v>33677.224679</v>
      </c>
      <c r="R41" s="83">
        <v>10000</v>
      </c>
      <c r="S41" s="127">
        <v>99.981921</v>
      </c>
      <c r="T41" s="83">
        <v>0</v>
      </c>
      <c r="U41" s="128">
        <v>336711362.00492066</v>
      </c>
      <c r="V41" s="129" t="s">
        <v>306</v>
      </c>
      <c r="W41" s="129" t="s">
        <v>306</v>
      </c>
      <c r="X41" s="83" t="s">
        <v>288</v>
      </c>
    </row>
    <row r="42" spans="1:24" ht="15">
      <c r="A42" s="83">
        <f t="shared" si="0"/>
        <v>31</v>
      </c>
      <c r="B42" s="83" t="s">
        <v>314</v>
      </c>
      <c r="C42" s="83" t="s">
        <v>315</v>
      </c>
      <c r="D42" s="83" t="s">
        <v>288</v>
      </c>
      <c r="E42" s="83"/>
      <c r="F42" s="83"/>
      <c r="G42" s="83" t="s">
        <v>289</v>
      </c>
      <c r="H42" s="83" t="s">
        <v>290</v>
      </c>
      <c r="I42" s="83" t="s">
        <v>291</v>
      </c>
      <c r="J42" s="83" t="s">
        <v>298</v>
      </c>
      <c r="K42" s="83" t="s">
        <v>293</v>
      </c>
      <c r="L42" s="126" t="s">
        <v>316</v>
      </c>
      <c r="M42" s="83">
        <v>2</v>
      </c>
      <c r="N42" s="126" t="s">
        <v>316</v>
      </c>
      <c r="O42" s="126" t="s">
        <v>313</v>
      </c>
      <c r="P42" s="126" t="s">
        <v>313</v>
      </c>
      <c r="Q42" s="83">
        <v>8320.1861</v>
      </c>
      <c r="R42" s="83">
        <v>10000</v>
      </c>
      <c r="S42" s="127">
        <v>99.981921</v>
      </c>
      <c r="T42" s="83">
        <v>0</v>
      </c>
      <c r="U42" s="128">
        <v>83186819.0021113</v>
      </c>
      <c r="V42" s="129" t="s">
        <v>306</v>
      </c>
      <c r="W42" s="129" t="s">
        <v>306</v>
      </c>
      <c r="X42" s="83" t="s">
        <v>288</v>
      </c>
    </row>
    <row r="43" spans="1:24" ht="15">
      <c r="A43" s="83">
        <f t="shared" si="0"/>
        <v>32</v>
      </c>
      <c r="B43" s="83" t="s">
        <v>314</v>
      </c>
      <c r="C43" s="83" t="s">
        <v>315</v>
      </c>
      <c r="D43" s="83" t="s">
        <v>288</v>
      </c>
      <c r="E43" s="83"/>
      <c r="F43" s="83"/>
      <c r="G43" s="83" t="s">
        <v>289</v>
      </c>
      <c r="H43" s="83" t="s">
        <v>290</v>
      </c>
      <c r="I43" s="83" t="s">
        <v>291</v>
      </c>
      <c r="J43" s="83" t="s">
        <v>299</v>
      </c>
      <c r="K43" s="83" t="s">
        <v>293</v>
      </c>
      <c r="L43" s="126" t="s">
        <v>316</v>
      </c>
      <c r="M43" s="83">
        <v>2</v>
      </c>
      <c r="N43" s="126" t="s">
        <v>316</v>
      </c>
      <c r="O43" s="126" t="s">
        <v>313</v>
      </c>
      <c r="P43" s="126" t="s">
        <v>313</v>
      </c>
      <c r="Q43" s="83">
        <v>9542.676513</v>
      </c>
      <c r="R43" s="83">
        <v>10000</v>
      </c>
      <c r="S43" s="127">
        <v>99.981921</v>
      </c>
      <c r="T43" s="83">
        <v>0</v>
      </c>
      <c r="U43" s="128">
        <v>95409513.00147356</v>
      </c>
      <c r="V43" s="129" t="s">
        <v>306</v>
      </c>
      <c r="W43" s="129" t="s">
        <v>306</v>
      </c>
      <c r="X43" s="83" t="s">
        <v>288</v>
      </c>
    </row>
    <row r="44" spans="1:24" ht="15">
      <c r="A44" s="83">
        <f t="shared" si="0"/>
        <v>33</v>
      </c>
      <c r="B44" s="83" t="s">
        <v>314</v>
      </c>
      <c r="C44" s="83" t="s">
        <v>315</v>
      </c>
      <c r="D44" s="83" t="s">
        <v>288</v>
      </c>
      <c r="E44" s="83"/>
      <c r="F44" s="83"/>
      <c r="G44" s="83" t="s">
        <v>289</v>
      </c>
      <c r="H44" s="83" t="s">
        <v>290</v>
      </c>
      <c r="I44" s="83" t="s">
        <v>291</v>
      </c>
      <c r="J44" s="83" t="s">
        <v>300</v>
      </c>
      <c r="K44" s="83" t="s">
        <v>293</v>
      </c>
      <c r="L44" s="126" t="s">
        <v>316</v>
      </c>
      <c r="M44" s="83">
        <v>2</v>
      </c>
      <c r="N44" s="126" t="s">
        <v>316</v>
      </c>
      <c r="O44" s="126" t="s">
        <v>313</v>
      </c>
      <c r="P44" s="126" t="s">
        <v>313</v>
      </c>
      <c r="Q44" s="83">
        <v>14345.38329</v>
      </c>
      <c r="R44" s="83">
        <v>10000</v>
      </c>
      <c r="S44" s="127">
        <v>99.981921</v>
      </c>
      <c r="T44" s="83">
        <v>0</v>
      </c>
      <c r="U44" s="128">
        <v>143427897.99631307</v>
      </c>
      <c r="V44" s="129" t="s">
        <v>306</v>
      </c>
      <c r="W44" s="129" t="s">
        <v>306</v>
      </c>
      <c r="X44" s="83" t="s">
        <v>288</v>
      </c>
    </row>
    <row r="45" spans="1:24" ht="15">
      <c r="A45" s="83">
        <f t="shared" si="0"/>
        <v>34</v>
      </c>
      <c r="B45" s="83" t="s">
        <v>314</v>
      </c>
      <c r="C45" s="83" t="s">
        <v>315</v>
      </c>
      <c r="D45" s="83" t="s">
        <v>288</v>
      </c>
      <c r="E45" s="83"/>
      <c r="F45" s="83"/>
      <c r="G45" s="83" t="s">
        <v>289</v>
      </c>
      <c r="H45" s="83" t="s">
        <v>290</v>
      </c>
      <c r="I45" s="83" t="s">
        <v>291</v>
      </c>
      <c r="J45" s="83" t="s">
        <v>301</v>
      </c>
      <c r="K45" s="83" t="s">
        <v>293</v>
      </c>
      <c r="L45" s="126" t="s">
        <v>316</v>
      </c>
      <c r="M45" s="83">
        <v>2</v>
      </c>
      <c r="N45" s="126" t="s">
        <v>316</v>
      </c>
      <c r="O45" s="126" t="s">
        <v>313</v>
      </c>
      <c r="P45" s="126" t="s">
        <v>313</v>
      </c>
      <c r="Q45" s="83">
        <v>23228.470357</v>
      </c>
      <c r="R45" s="83">
        <v>10000</v>
      </c>
      <c r="S45" s="127">
        <v>99.981921</v>
      </c>
      <c r="T45" s="83">
        <v>0</v>
      </c>
      <c r="U45" s="128">
        <v>232242709.00426933</v>
      </c>
      <c r="V45" s="129" t="s">
        <v>306</v>
      </c>
      <c r="W45" s="129" t="s">
        <v>306</v>
      </c>
      <c r="X45" s="83" t="s">
        <v>288</v>
      </c>
    </row>
    <row r="46" spans="1:24" ht="15">
      <c r="A46" s="83">
        <f t="shared" si="0"/>
        <v>35</v>
      </c>
      <c r="B46" s="83" t="s">
        <v>314</v>
      </c>
      <c r="C46" s="83" t="s">
        <v>315</v>
      </c>
      <c r="D46" s="83" t="s">
        <v>288</v>
      </c>
      <c r="E46" s="83"/>
      <c r="F46" s="83"/>
      <c r="G46" s="83" t="s">
        <v>289</v>
      </c>
      <c r="H46" s="83" t="s">
        <v>290</v>
      </c>
      <c r="I46" s="83" t="s">
        <v>291</v>
      </c>
      <c r="J46" s="83" t="s">
        <v>302</v>
      </c>
      <c r="K46" s="83" t="s">
        <v>293</v>
      </c>
      <c r="L46" s="126" t="s">
        <v>316</v>
      </c>
      <c r="M46" s="83">
        <v>2</v>
      </c>
      <c r="N46" s="126" t="s">
        <v>316</v>
      </c>
      <c r="O46" s="126" t="s">
        <v>313</v>
      </c>
      <c r="P46" s="126" t="s">
        <v>313</v>
      </c>
      <c r="Q46" s="83">
        <v>14032.425153</v>
      </c>
      <c r="R46" s="83">
        <v>10000</v>
      </c>
      <c r="S46" s="127">
        <v>99.981921</v>
      </c>
      <c r="T46" s="83">
        <v>0</v>
      </c>
      <c r="U46" s="128">
        <v>140298882.4208253</v>
      </c>
      <c r="V46" s="129" t="s">
        <v>306</v>
      </c>
      <c r="W46" s="129" t="s">
        <v>306</v>
      </c>
      <c r="X46" s="83" t="s">
        <v>288</v>
      </c>
    </row>
    <row r="47" spans="1:24" ht="15">
      <c r="A47" s="83">
        <f t="shared" si="0"/>
        <v>36</v>
      </c>
      <c r="B47" s="83" t="s">
        <v>317</v>
      </c>
      <c r="C47" s="83" t="s">
        <v>318</v>
      </c>
      <c r="D47" s="83" t="s">
        <v>288</v>
      </c>
      <c r="E47" s="83"/>
      <c r="F47" s="83"/>
      <c r="G47" s="83" t="s">
        <v>289</v>
      </c>
      <c r="H47" s="83" t="s">
        <v>290</v>
      </c>
      <c r="I47" s="83" t="s">
        <v>291</v>
      </c>
      <c r="J47" s="83" t="s">
        <v>292</v>
      </c>
      <c r="K47" s="83" t="s">
        <v>293</v>
      </c>
      <c r="L47" s="126" t="s">
        <v>319</v>
      </c>
      <c r="M47" s="83">
        <v>2</v>
      </c>
      <c r="N47" s="126" t="s">
        <v>319</v>
      </c>
      <c r="O47" s="126" t="s">
        <v>316</v>
      </c>
      <c r="P47" s="126" t="s">
        <v>316</v>
      </c>
      <c r="Q47" s="83">
        <v>3546.763888</v>
      </c>
      <c r="R47" s="83">
        <v>10000</v>
      </c>
      <c r="S47" s="127">
        <v>99.982085</v>
      </c>
      <c r="T47" s="83">
        <v>0</v>
      </c>
      <c r="U47" s="128">
        <v>35461284.9943652</v>
      </c>
      <c r="V47" s="129" t="s">
        <v>296</v>
      </c>
      <c r="W47" s="129" t="s">
        <v>296</v>
      </c>
      <c r="X47" s="83" t="s">
        <v>288</v>
      </c>
    </row>
    <row r="48" spans="1:24" ht="15">
      <c r="A48" s="83">
        <f t="shared" si="0"/>
        <v>37</v>
      </c>
      <c r="B48" s="83" t="s">
        <v>317</v>
      </c>
      <c r="C48" s="83" t="s">
        <v>318</v>
      </c>
      <c r="D48" s="83" t="s">
        <v>288</v>
      </c>
      <c r="E48" s="83"/>
      <c r="F48" s="83"/>
      <c r="G48" s="83" t="s">
        <v>289</v>
      </c>
      <c r="H48" s="83" t="s">
        <v>290</v>
      </c>
      <c r="I48" s="83" t="s">
        <v>291</v>
      </c>
      <c r="J48" s="83" t="s">
        <v>297</v>
      </c>
      <c r="K48" s="83" t="s">
        <v>293</v>
      </c>
      <c r="L48" s="126" t="s">
        <v>319</v>
      </c>
      <c r="M48" s="83">
        <v>2</v>
      </c>
      <c r="N48" s="126" t="s">
        <v>319</v>
      </c>
      <c r="O48" s="126" t="s">
        <v>316</v>
      </c>
      <c r="P48" s="126" t="s">
        <v>316</v>
      </c>
      <c r="Q48" s="83">
        <v>34072.139786</v>
      </c>
      <c r="R48" s="83">
        <v>10000</v>
      </c>
      <c r="S48" s="127">
        <v>99.982085</v>
      </c>
      <c r="T48" s="83">
        <v>0</v>
      </c>
      <c r="U48" s="128">
        <v>340660358.984459</v>
      </c>
      <c r="V48" s="129" t="s">
        <v>296</v>
      </c>
      <c r="W48" s="129" t="s">
        <v>296</v>
      </c>
      <c r="X48" s="83" t="s">
        <v>288</v>
      </c>
    </row>
    <row r="49" spans="1:24" ht="15">
      <c r="A49" s="83">
        <f t="shared" si="0"/>
        <v>38</v>
      </c>
      <c r="B49" s="83" t="s">
        <v>317</v>
      </c>
      <c r="C49" s="83" t="s">
        <v>318</v>
      </c>
      <c r="D49" s="83" t="s">
        <v>288</v>
      </c>
      <c r="E49" s="83"/>
      <c r="F49" s="83"/>
      <c r="G49" s="83" t="s">
        <v>289</v>
      </c>
      <c r="H49" s="83" t="s">
        <v>290</v>
      </c>
      <c r="I49" s="83" t="s">
        <v>291</v>
      </c>
      <c r="J49" s="83" t="s">
        <v>298</v>
      </c>
      <c r="K49" s="83" t="s">
        <v>293</v>
      </c>
      <c r="L49" s="126" t="s">
        <v>319</v>
      </c>
      <c r="M49" s="83">
        <v>2</v>
      </c>
      <c r="N49" s="126" t="s">
        <v>319</v>
      </c>
      <c r="O49" s="126" t="s">
        <v>316</v>
      </c>
      <c r="P49" s="126" t="s">
        <v>316</v>
      </c>
      <c r="Q49" s="83">
        <v>8312.745594</v>
      </c>
      <c r="R49" s="83">
        <v>10000</v>
      </c>
      <c r="S49" s="127">
        <v>99.982085</v>
      </c>
      <c r="T49" s="83">
        <v>0</v>
      </c>
      <c r="U49" s="128">
        <v>83112563.98877817</v>
      </c>
      <c r="V49" s="129" t="s">
        <v>296</v>
      </c>
      <c r="W49" s="129" t="s">
        <v>296</v>
      </c>
      <c r="X49" s="83" t="s">
        <v>288</v>
      </c>
    </row>
    <row r="50" spans="1:24" ht="15">
      <c r="A50" s="83">
        <f t="shared" si="0"/>
        <v>39</v>
      </c>
      <c r="B50" s="83" t="s">
        <v>317</v>
      </c>
      <c r="C50" s="83" t="s">
        <v>318</v>
      </c>
      <c r="D50" s="83" t="s">
        <v>288</v>
      </c>
      <c r="E50" s="83"/>
      <c r="F50" s="83"/>
      <c r="G50" s="83" t="s">
        <v>289</v>
      </c>
      <c r="H50" s="83" t="s">
        <v>290</v>
      </c>
      <c r="I50" s="83" t="s">
        <v>291</v>
      </c>
      <c r="J50" s="83" t="s">
        <v>299</v>
      </c>
      <c r="K50" s="83" t="s">
        <v>293</v>
      </c>
      <c r="L50" s="126" t="s">
        <v>319</v>
      </c>
      <c r="M50" s="83">
        <v>2</v>
      </c>
      <c r="N50" s="126" t="s">
        <v>319</v>
      </c>
      <c r="O50" s="126" t="s">
        <v>316</v>
      </c>
      <c r="P50" s="126" t="s">
        <v>316</v>
      </c>
      <c r="Q50" s="83">
        <v>9548.611795</v>
      </c>
      <c r="R50" s="83">
        <v>10000</v>
      </c>
      <c r="S50" s="127">
        <v>99.982085</v>
      </c>
      <c r="T50" s="83">
        <v>0</v>
      </c>
      <c r="U50" s="128">
        <v>95469011.99391373</v>
      </c>
      <c r="V50" s="129" t="s">
        <v>296</v>
      </c>
      <c r="W50" s="129" t="s">
        <v>296</v>
      </c>
      <c r="X50" s="83" t="s">
        <v>288</v>
      </c>
    </row>
    <row r="51" spans="1:24" ht="15">
      <c r="A51" s="83">
        <f t="shared" si="0"/>
        <v>40</v>
      </c>
      <c r="B51" s="83" t="s">
        <v>317</v>
      </c>
      <c r="C51" s="83" t="s">
        <v>318</v>
      </c>
      <c r="D51" s="83" t="s">
        <v>288</v>
      </c>
      <c r="E51" s="83"/>
      <c r="F51" s="83"/>
      <c r="G51" s="83" t="s">
        <v>289</v>
      </c>
      <c r="H51" s="83" t="s">
        <v>290</v>
      </c>
      <c r="I51" s="83" t="s">
        <v>291</v>
      </c>
      <c r="J51" s="83" t="s">
        <v>300</v>
      </c>
      <c r="K51" s="83" t="s">
        <v>293</v>
      </c>
      <c r="L51" s="126" t="s">
        <v>319</v>
      </c>
      <c r="M51" s="83">
        <v>2</v>
      </c>
      <c r="N51" s="126" t="s">
        <v>319</v>
      </c>
      <c r="O51" s="126" t="s">
        <v>316</v>
      </c>
      <c r="P51" s="126" t="s">
        <v>316</v>
      </c>
      <c r="Q51" s="83">
        <v>14330.053671</v>
      </c>
      <c r="R51" s="83">
        <v>10000</v>
      </c>
      <c r="S51" s="127">
        <v>99.982085</v>
      </c>
      <c r="T51" s="83">
        <v>0</v>
      </c>
      <c r="U51" s="128">
        <v>143274864.99205056</v>
      </c>
      <c r="V51" s="129" t="s">
        <v>296</v>
      </c>
      <c r="W51" s="129" t="s">
        <v>296</v>
      </c>
      <c r="X51" s="83" t="s">
        <v>288</v>
      </c>
    </row>
    <row r="52" spans="1:24" ht="15">
      <c r="A52" s="83">
        <f t="shared" si="0"/>
        <v>41</v>
      </c>
      <c r="B52" s="83" t="s">
        <v>317</v>
      </c>
      <c r="C52" s="83" t="s">
        <v>318</v>
      </c>
      <c r="D52" s="83" t="s">
        <v>288</v>
      </c>
      <c r="E52" s="83"/>
      <c r="F52" s="83"/>
      <c r="G52" s="83" t="s">
        <v>289</v>
      </c>
      <c r="H52" s="83" t="s">
        <v>290</v>
      </c>
      <c r="I52" s="83" t="s">
        <v>291</v>
      </c>
      <c r="J52" s="83" t="s">
        <v>301</v>
      </c>
      <c r="K52" s="83" t="s">
        <v>293</v>
      </c>
      <c r="L52" s="126" t="s">
        <v>319</v>
      </c>
      <c r="M52" s="83">
        <v>2</v>
      </c>
      <c r="N52" s="126" t="s">
        <v>319</v>
      </c>
      <c r="O52" s="126" t="s">
        <v>316</v>
      </c>
      <c r="P52" s="126" t="s">
        <v>316</v>
      </c>
      <c r="Q52" s="83">
        <v>23184.077834</v>
      </c>
      <c r="R52" s="83">
        <v>10000</v>
      </c>
      <c r="S52" s="127">
        <v>99.982085</v>
      </c>
      <c r="T52" s="83">
        <v>0</v>
      </c>
      <c r="U52" s="128">
        <v>231799244.9919235</v>
      </c>
      <c r="V52" s="129" t="s">
        <v>296</v>
      </c>
      <c r="W52" s="129" t="s">
        <v>296</v>
      </c>
      <c r="X52" s="83" t="s">
        <v>288</v>
      </c>
    </row>
    <row r="53" spans="1:24" ht="15">
      <c r="A53" s="83">
        <f t="shared" si="0"/>
        <v>42</v>
      </c>
      <c r="B53" s="83" t="s">
        <v>317</v>
      </c>
      <c r="C53" s="83" t="s">
        <v>318</v>
      </c>
      <c r="D53" s="83" t="s">
        <v>288</v>
      </c>
      <c r="E53" s="83"/>
      <c r="F53" s="83"/>
      <c r="G53" s="83" t="s">
        <v>289</v>
      </c>
      <c r="H53" s="83" t="s">
        <v>290</v>
      </c>
      <c r="I53" s="83" t="s">
        <v>291</v>
      </c>
      <c r="J53" s="83" t="s">
        <v>302</v>
      </c>
      <c r="K53" s="83" t="s">
        <v>293</v>
      </c>
      <c r="L53" s="126" t="s">
        <v>319</v>
      </c>
      <c r="M53" s="83">
        <v>2</v>
      </c>
      <c r="N53" s="126" t="s">
        <v>319</v>
      </c>
      <c r="O53" s="126" t="s">
        <v>316</v>
      </c>
      <c r="P53" s="126" t="s">
        <v>316</v>
      </c>
      <c r="Q53" s="83">
        <v>14005.607428</v>
      </c>
      <c r="R53" s="83">
        <v>10000</v>
      </c>
      <c r="S53" s="127">
        <v>99.982085</v>
      </c>
      <c r="T53" s="83">
        <v>0</v>
      </c>
      <c r="U53" s="128">
        <v>140030983.79451704</v>
      </c>
      <c r="V53" s="129" t="s">
        <v>296</v>
      </c>
      <c r="W53" s="129" t="s">
        <v>296</v>
      </c>
      <c r="X53" s="83" t="s">
        <v>288</v>
      </c>
    </row>
    <row r="54" spans="1:24" ht="15">
      <c r="A54" s="83">
        <f t="shared" si="0"/>
        <v>43</v>
      </c>
      <c r="B54" s="83" t="s">
        <v>320</v>
      </c>
      <c r="C54" s="83" t="s">
        <v>321</v>
      </c>
      <c r="D54" s="83" t="s">
        <v>288</v>
      </c>
      <c r="E54" s="83"/>
      <c r="F54" s="83"/>
      <c r="G54" s="83" t="s">
        <v>289</v>
      </c>
      <c r="H54" s="83" t="s">
        <v>290</v>
      </c>
      <c r="I54" s="83" t="s">
        <v>291</v>
      </c>
      <c r="J54" s="83" t="s">
        <v>292</v>
      </c>
      <c r="K54" s="83" t="s">
        <v>293</v>
      </c>
      <c r="L54" s="126" t="s">
        <v>322</v>
      </c>
      <c r="M54" s="83">
        <v>4</v>
      </c>
      <c r="N54" s="126" t="s">
        <v>322</v>
      </c>
      <c r="O54" s="126" t="s">
        <v>319</v>
      </c>
      <c r="P54" s="126" t="s">
        <v>319</v>
      </c>
      <c r="Q54" s="83">
        <v>3546.763921</v>
      </c>
      <c r="R54" s="83">
        <v>10000</v>
      </c>
      <c r="S54" s="127">
        <v>99.963301</v>
      </c>
      <c r="T54" s="83">
        <v>0</v>
      </c>
      <c r="U54" s="128">
        <v>35454622.990741014</v>
      </c>
      <c r="V54" s="129" t="s">
        <v>323</v>
      </c>
      <c r="W54" s="129" t="s">
        <v>323</v>
      </c>
      <c r="X54" s="83" t="s">
        <v>288</v>
      </c>
    </row>
    <row r="55" spans="1:24" ht="15">
      <c r="A55" s="83">
        <f t="shared" si="0"/>
        <v>44</v>
      </c>
      <c r="B55" s="83" t="s">
        <v>320</v>
      </c>
      <c r="C55" s="83" t="s">
        <v>321</v>
      </c>
      <c r="D55" s="83" t="s">
        <v>288</v>
      </c>
      <c r="E55" s="83"/>
      <c r="F55" s="83"/>
      <c r="G55" s="83" t="s">
        <v>289</v>
      </c>
      <c r="H55" s="83" t="s">
        <v>290</v>
      </c>
      <c r="I55" s="83" t="s">
        <v>291</v>
      </c>
      <c r="J55" s="83" t="s">
        <v>297</v>
      </c>
      <c r="K55" s="83" t="s">
        <v>293</v>
      </c>
      <c r="L55" s="126" t="s">
        <v>322</v>
      </c>
      <c r="M55" s="83">
        <v>4</v>
      </c>
      <c r="N55" s="126" t="s">
        <v>322</v>
      </c>
      <c r="O55" s="126" t="s">
        <v>319</v>
      </c>
      <c r="P55" s="126" t="s">
        <v>319</v>
      </c>
      <c r="Q55" s="83">
        <v>34072.139785</v>
      </c>
      <c r="R55" s="83">
        <v>10000</v>
      </c>
      <c r="S55" s="127">
        <v>99.963301</v>
      </c>
      <c r="T55" s="83">
        <v>0</v>
      </c>
      <c r="U55" s="128">
        <v>340596356.981213</v>
      </c>
      <c r="V55" s="129" t="s">
        <v>323</v>
      </c>
      <c r="W55" s="129" t="s">
        <v>323</v>
      </c>
      <c r="X55" s="83" t="s">
        <v>288</v>
      </c>
    </row>
    <row r="56" spans="1:24" ht="15">
      <c r="A56" s="83">
        <f t="shared" si="0"/>
        <v>45</v>
      </c>
      <c r="B56" s="83" t="s">
        <v>320</v>
      </c>
      <c r="C56" s="83" t="s">
        <v>321</v>
      </c>
      <c r="D56" s="83" t="s">
        <v>288</v>
      </c>
      <c r="E56" s="83"/>
      <c r="F56" s="83"/>
      <c r="G56" s="83" t="s">
        <v>289</v>
      </c>
      <c r="H56" s="83" t="s">
        <v>290</v>
      </c>
      <c r="I56" s="83" t="s">
        <v>291</v>
      </c>
      <c r="J56" s="83" t="s">
        <v>298</v>
      </c>
      <c r="K56" s="83" t="s">
        <v>293</v>
      </c>
      <c r="L56" s="126" t="s">
        <v>322</v>
      </c>
      <c r="M56" s="83">
        <v>4</v>
      </c>
      <c r="N56" s="126" t="s">
        <v>322</v>
      </c>
      <c r="O56" s="126" t="s">
        <v>319</v>
      </c>
      <c r="P56" s="126" t="s">
        <v>319</v>
      </c>
      <c r="Q56" s="83">
        <v>8312.745582</v>
      </c>
      <c r="R56" s="83">
        <v>10000</v>
      </c>
      <c r="S56" s="127">
        <v>99.963301</v>
      </c>
      <c r="T56" s="83">
        <v>0</v>
      </c>
      <c r="U56" s="128">
        <v>83096948.99136706</v>
      </c>
      <c r="V56" s="129" t="s">
        <v>323</v>
      </c>
      <c r="W56" s="129" t="s">
        <v>323</v>
      </c>
      <c r="X56" s="83" t="s">
        <v>288</v>
      </c>
    </row>
    <row r="57" spans="1:24" ht="15">
      <c r="A57" s="83">
        <f t="shared" si="0"/>
        <v>46</v>
      </c>
      <c r="B57" s="83" t="s">
        <v>320</v>
      </c>
      <c r="C57" s="83" t="s">
        <v>321</v>
      </c>
      <c r="D57" s="83" t="s">
        <v>288</v>
      </c>
      <c r="E57" s="83"/>
      <c r="F57" s="83"/>
      <c r="G57" s="83" t="s">
        <v>289</v>
      </c>
      <c r="H57" s="83" t="s">
        <v>290</v>
      </c>
      <c r="I57" s="83" t="s">
        <v>291</v>
      </c>
      <c r="J57" s="83" t="s">
        <v>299</v>
      </c>
      <c r="K57" s="83" t="s">
        <v>293</v>
      </c>
      <c r="L57" s="126" t="s">
        <v>322</v>
      </c>
      <c r="M57" s="83">
        <v>4</v>
      </c>
      <c r="N57" s="126" t="s">
        <v>322</v>
      </c>
      <c r="O57" s="126" t="s">
        <v>319</v>
      </c>
      <c r="P57" s="126" t="s">
        <v>319</v>
      </c>
      <c r="Q57" s="83">
        <v>9548.611731</v>
      </c>
      <c r="R57" s="83">
        <v>10000</v>
      </c>
      <c r="S57" s="127">
        <v>99.963301</v>
      </c>
      <c r="T57" s="83">
        <v>0</v>
      </c>
      <c r="U57" s="128">
        <v>95451074.99348897</v>
      </c>
      <c r="V57" s="129" t="s">
        <v>323</v>
      </c>
      <c r="W57" s="129" t="s">
        <v>323</v>
      </c>
      <c r="X57" s="83" t="s">
        <v>288</v>
      </c>
    </row>
    <row r="58" spans="1:24" ht="15">
      <c r="A58" s="83">
        <f t="shared" si="0"/>
        <v>47</v>
      </c>
      <c r="B58" s="83" t="s">
        <v>320</v>
      </c>
      <c r="C58" s="83" t="s">
        <v>321</v>
      </c>
      <c r="D58" s="83" t="s">
        <v>288</v>
      </c>
      <c r="E58" s="83"/>
      <c r="F58" s="83"/>
      <c r="G58" s="83" t="s">
        <v>289</v>
      </c>
      <c r="H58" s="83" t="s">
        <v>290</v>
      </c>
      <c r="I58" s="83" t="s">
        <v>291</v>
      </c>
      <c r="J58" s="83" t="s">
        <v>300</v>
      </c>
      <c r="K58" s="83" t="s">
        <v>293</v>
      </c>
      <c r="L58" s="126" t="s">
        <v>322</v>
      </c>
      <c r="M58" s="83">
        <v>4</v>
      </c>
      <c r="N58" s="126" t="s">
        <v>322</v>
      </c>
      <c r="O58" s="126" t="s">
        <v>319</v>
      </c>
      <c r="P58" s="126" t="s">
        <v>319</v>
      </c>
      <c r="Q58" s="83">
        <v>14330.053665</v>
      </c>
      <c r="R58" s="83">
        <v>10000</v>
      </c>
      <c r="S58" s="127">
        <v>99.963301</v>
      </c>
      <c r="T58" s="83">
        <v>0</v>
      </c>
      <c r="U58" s="128">
        <v>143247946.98667556</v>
      </c>
      <c r="V58" s="129" t="s">
        <v>323</v>
      </c>
      <c r="W58" s="129" t="s">
        <v>323</v>
      </c>
      <c r="X58" s="83" t="s">
        <v>288</v>
      </c>
    </row>
    <row r="59" spans="1:24" ht="15">
      <c r="A59" s="83">
        <f t="shared" si="0"/>
        <v>48</v>
      </c>
      <c r="B59" s="83" t="s">
        <v>320</v>
      </c>
      <c r="C59" s="83" t="s">
        <v>321</v>
      </c>
      <c r="D59" s="83" t="s">
        <v>288</v>
      </c>
      <c r="E59" s="83"/>
      <c r="F59" s="83"/>
      <c r="G59" s="83" t="s">
        <v>289</v>
      </c>
      <c r="H59" s="83" t="s">
        <v>290</v>
      </c>
      <c r="I59" s="83" t="s">
        <v>291</v>
      </c>
      <c r="J59" s="83" t="s">
        <v>301</v>
      </c>
      <c r="K59" s="83" t="s">
        <v>293</v>
      </c>
      <c r="L59" s="126" t="s">
        <v>322</v>
      </c>
      <c r="M59" s="83">
        <v>4</v>
      </c>
      <c r="N59" s="126" t="s">
        <v>322</v>
      </c>
      <c r="O59" s="126" t="s">
        <v>319</v>
      </c>
      <c r="P59" s="126" t="s">
        <v>319</v>
      </c>
      <c r="Q59" s="83">
        <v>23184.077891</v>
      </c>
      <c r="R59" s="83">
        <v>10000</v>
      </c>
      <c r="S59" s="127">
        <v>99.963301</v>
      </c>
      <c r="T59" s="83">
        <v>0</v>
      </c>
      <c r="U59" s="128">
        <v>231755695.98712492</v>
      </c>
      <c r="V59" s="129" t="s">
        <v>323</v>
      </c>
      <c r="W59" s="129" t="s">
        <v>323</v>
      </c>
      <c r="X59" s="83" t="s">
        <v>288</v>
      </c>
    </row>
    <row r="60" spans="1:24" ht="15">
      <c r="A60" s="83">
        <f t="shared" si="0"/>
        <v>49</v>
      </c>
      <c r="B60" s="83" t="s">
        <v>320</v>
      </c>
      <c r="C60" s="83" t="s">
        <v>321</v>
      </c>
      <c r="D60" s="83" t="s">
        <v>288</v>
      </c>
      <c r="E60" s="83"/>
      <c r="F60" s="83"/>
      <c r="G60" s="83" t="s">
        <v>289</v>
      </c>
      <c r="H60" s="83" t="s">
        <v>290</v>
      </c>
      <c r="I60" s="83" t="s">
        <v>291</v>
      </c>
      <c r="J60" s="83" t="s">
        <v>302</v>
      </c>
      <c r="K60" s="83" t="s">
        <v>293</v>
      </c>
      <c r="L60" s="126" t="s">
        <v>322</v>
      </c>
      <c r="M60" s="83">
        <v>4</v>
      </c>
      <c r="N60" s="126" t="s">
        <v>322</v>
      </c>
      <c r="O60" s="126" t="s">
        <v>319</v>
      </c>
      <c r="P60" s="126" t="s">
        <v>319</v>
      </c>
      <c r="Q60" s="83">
        <v>14005.607421</v>
      </c>
      <c r="R60" s="83">
        <v>10000</v>
      </c>
      <c r="S60" s="127">
        <v>99.963301</v>
      </c>
      <c r="T60" s="83">
        <v>0</v>
      </c>
      <c r="U60" s="128">
        <v>140004675.22740418</v>
      </c>
      <c r="V60" s="129" t="s">
        <v>323</v>
      </c>
      <c r="W60" s="129" t="s">
        <v>323</v>
      </c>
      <c r="X60" s="83" t="s">
        <v>288</v>
      </c>
    </row>
    <row r="61" spans="1:24" ht="15">
      <c r="A61" s="83">
        <f t="shared" si="0"/>
        <v>50</v>
      </c>
      <c r="B61" s="83" t="s">
        <v>324</v>
      </c>
      <c r="C61" s="83" t="s">
        <v>325</v>
      </c>
      <c r="D61" s="83" t="s">
        <v>288</v>
      </c>
      <c r="E61" s="83"/>
      <c r="F61" s="83"/>
      <c r="G61" s="83" t="s">
        <v>289</v>
      </c>
      <c r="H61" s="83" t="s">
        <v>290</v>
      </c>
      <c r="I61" s="83" t="s">
        <v>291</v>
      </c>
      <c r="J61" s="83" t="s">
        <v>292</v>
      </c>
      <c r="K61" s="83" t="s">
        <v>293</v>
      </c>
      <c r="L61" s="126" t="s">
        <v>326</v>
      </c>
      <c r="M61" s="83">
        <v>1</v>
      </c>
      <c r="N61" s="126" t="s">
        <v>326</v>
      </c>
      <c r="O61" s="126" t="s">
        <v>322</v>
      </c>
      <c r="P61" s="126" t="s">
        <v>322</v>
      </c>
      <c r="Q61" s="83">
        <v>6644.197953</v>
      </c>
      <c r="R61" s="83">
        <v>10000</v>
      </c>
      <c r="S61" s="127">
        <v>99.991234</v>
      </c>
      <c r="T61" s="83">
        <v>0</v>
      </c>
      <c r="U61" s="128">
        <v>66436154.99352747</v>
      </c>
      <c r="V61" s="129" t="s">
        <v>327</v>
      </c>
      <c r="W61" s="129" t="s">
        <v>327</v>
      </c>
      <c r="X61" s="83" t="s">
        <v>288</v>
      </c>
    </row>
    <row r="62" spans="1:24" ht="15">
      <c r="A62" s="83">
        <f t="shared" si="0"/>
        <v>51</v>
      </c>
      <c r="B62" s="83" t="s">
        <v>324</v>
      </c>
      <c r="C62" s="83" t="s">
        <v>325</v>
      </c>
      <c r="D62" s="83" t="s">
        <v>288</v>
      </c>
      <c r="E62" s="83"/>
      <c r="F62" s="83"/>
      <c r="G62" s="83" t="s">
        <v>289</v>
      </c>
      <c r="H62" s="83" t="s">
        <v>290</v>
      </c>
      <c r="I62" s="83" t="s">
        <v>291</v>
      </c>
      <c r="J62" s="83" t="s">
        <v>297</v>
      </c>
      <c r="K62" s="83" t="s">
        <v>293</v>
      </c>
      <c r="L62" s="126" t="s">
        <v>326</v>
      </c>
      <c r="M62" s="83">
        <v>1</v>
      </c>
      <c r="N62" s="126" t="s">
        <v>326</v>
      </c>
      <c r="O62" s="126" t="s">
        <v>322</v>
      </c>
      <c r="P62" s="126" t="s">
        <v>322</v>
      </c>
      <c r="Q62" s="83">
        <v>35157.641943</v>
      </c>
      <c r="R62" s="83">
        <v>10000</v>
      </c>
      <c r="S62" s="127">
        <v>99.991234</v>
      </c>
      <c r="T62" s="83">
        <v>0</v>
      </c>
      <c r="U62" s="128">
        <v>351545599.0105553</v>
      </c>
      <c r="V62" s="129" t="s">
        <v>327</v>
      </c>
      <c r="W62" s="129" t="s">
        <v>327</v>
      </c>
      <c r="X62" s="83" t="s">
        <v>288</v>
      </c>
    </row>
    <row r="63" spans="1:24" ht="15">
      <c r="A63" s="83">
        <f t="shared" si="0"/>
        <v>52</v>
      </c>
      <c r="B63" s="83" t="s">
        <v>324</v>
      </c>
      <c r="C63" s="83" t="s">
        <v>325</v>
      </c>
      <c r="D63" s="83" t="s">
        <v>288</v>
      </c>
      <c r="E63" s="83"/>
      <c r="F63" s="83"/>
      <c r="G63" s="83" t="s">
        <v>289</v>
      </c>
      <c r="H63" s="83" t="s">
        <v>290</v>
      </c>
      <c r="I63" s="83" t="s">
        <v>291</v>
      </c>
      <c r="J63" s="83" t="s">
        <v>298</v>
      </c>
      <c r="K63" s="83" t="s">
        <v>293</v>
      </c>
      <c r="L63" s="126" t="s">
        <v>326</v>
      </c>
      <c r="M63" s="83">
        <v>1</v>
      </c>
      <c r="N63" s="126" t="s">
        <v>326</v>
      </c>
      <c r="O63" s="126" t="s">
        <v>322</v>
      </c>
      <c r="P63" s="126" t="s">
        <v>322</v>
      </c>
      <c r="Q63" s="83">
        <v>9131.142068</v>
      </c>
      <c r="R63" s="83">
        <v>10000</v>
      </c>
      <c r="S63" s="127">
        <v>99.991234</v>
      </c>
      <c r="T63" s="83">
        <v>0</v>
      </c>
      <c r="U63" s="128">
        <v>91303416.00127321</v>
      </c>
      <c r="V63" s="129" t="s">
        <v>327</v>
      </c>
      <c r="W63" s="129" t="s">
        <v>327</v>
      </c>
      <c r="X63" s="83" t="s">
        <v>288</v>
      </c>
    </row>
    <row r="64" spans="1:24" ht="15">
      <c r="A64" s="83">
        <f t="shared" si="0"/>
        <v>53</v>
      </c>
      <c r="B64" s="83" t="s">
        <v>324</v>
      </c>
      <c r="C64" s="83" t="s">
        <v>325</v>
      </c>
      <c r="D64" s="83" t="s">
        <v>288</v>
      </c>
      <c r="E64" s="83"/>
      <c r="F64" s="83"/>
      <c r="G64" s="83" t="s">
        <v>289</v>
      </c>
      <c r="H64" s="83" t="s">
        <v>290</v>
      </c>
      <c r="I64" s="83" t="s">
        <v>291</v>
      </c>
      <c r="J64" s="83" t="s">
        <v>299</v>
      </c>
      <c r="K64" s="83" t="s">
        <v>293</v>
      </c>
      <c r="L64" s="126" t="s">
        <v>326</v>
      </c>
      <c r="M64" s="83">
        <v>1</v>
      </c>
      <c r="N64" s="126" t="s">
        <v>326</v>
      </c>
      <c r="O64" s="126" t="s">
        <v>322</v>
      </c>
      <c r="P64" s="126" t="s">
        <v>322</v>
      </c>
      <c r="Q64" s="83">
        <v>11002.313301</v>
      </c>
      <c r="R64" s="83">
        <v>10000</v>
      </c>
      <c r="S64" s="127">
        <v>99.991234</v>
      </c>
      <c r="T64" s="83">
        <v>0</v>
      </c>
      <c r="U64" s="128">
        <v>110013487.99707937</v>
      </c>
      <c r="V64" s="129" t="s">
        <v>327</v>
      </c>
      <c r="W64" s="129" t="s">
        <v>327</v>
      </c>
      <c r="X64" s="83" t="s">
        <v>288</v>
      </c>
    </row>
    <row r="65" spans="1:24" ht="15">
      <c r="A65" s="83">
        <f t="shared" si="0"/>
        <v>54</v>
      </c>
      <c r="B65" s="83" t="s">
        <v>324</v>
      </c>
      <c r="C65" s="83" t="s">
        <v>325</v>
      </c>
      <c r="D65" s="83" t="s">
        <v>288</v>
      </c>
      <c r="E65" s="83"/>
      <c r="F65" s="83"/>
      <c r="G65" s="83" t="s">
        <v>289</v>
      </c>
      <c r="H65" s="83" t="s">
        <v>290</v>
      </c>
      <c r="I65" s="83" t="s">
        <v>291</v>
      </c>
      <c r="J65" s="83" t="s">
        <v>300</v>
      </c>
      <c r="K65" s="83" t="s">
        <v>293</v>
      </c>
      <c r="L65" s="126" t="s">
        <v>326</v>
      </c>
      <c r="M65" s="83">
        <v>1</v>
      </c>
      <c r="N65" s="126" t="s">
        <v>326</v>
      </c>
      <c r="O65" s="126" t="s">
        <v>322</v>
      </c>
      <c r="P65" s="126" t="s">
        <v>322</v>
      </c>
      <c r="Q65" s="83">
        <v>15091.22785</v>
      </c>
      <c r="R65" s="83">
        <v>10000</v>
      </c>
      <c r="S65" s="127">
        <v>99.991234</v>
      </c>
      <c r="T65" s="83">
        <v>0</v>
      </c>
      <c r="U65" s="128">
        <v>150899049.00147372</v>
      </c>
      <c r="V65" s="129" t="s">
        <v>327</v>
      </c>
      <c r="W65" s="129" t="s">
        <v>327</v>
      </c>
      <c r="X65" s="83" t="s">
        <v>288</v>
      </c>
    </row>
    <row r="66" spans="1:24" ht="15">
      <c r="A66" s="83">
        <f t="shared" si="0"/>
        <v>55</v>
      </c>
      <c r="B66" s="83" t="s">
        <v>324</v>
      </c>
      <c r="C66" s="83" t="s">
        <v>325</v>
      </c>
      <c r="D66" s="83" t="s">
        <v>288</v>
      </c>
      <c r="E66" s="83"/>
      <c r="F66" s="83"/>
      <c r="G66" s="83" t="s">
        <v>289</v>
      </c>
      <c r="H66" s="83" t="s">
        <v>290</v>
      </c>
      <c r="I66" s="83" t="s">
        <v>291</v>
      </c>
      <c r="J66" s="83" t="s">
        <v>301</v>
      </c>
      <c r="K66" s="83" t="s">
        <v>293</v>
      </c>
      <c r="L66" s="126" t="s">
        <v>326</v>
      </c>
      <c r="M66" s="83">
        <v>1</v>
      </c>
      <c r="N66" s="126" t="s">
        <v>326</v>
      </c>
      <c r="O66" s="126" t="s">
        <v>322</v>
      </c>
      <c r="P66" s="126" t="s">
        <v>322</v>
      </c>
      <c r="Q66" s="83">
        <v>23928.741678</v>
      </c>
      <c r="R66" s="83">
        <v>10000</v>
      </c>
      <c r="S66" s="127">
        <v>99.991234</v>
      </c>
      <c r="T66" s="83">
        <v>0</v>
      </c>
      <c r="U66" s="128">
        <v>239266440.0075391</v>
      </c>
      <c r="V66" s="129" t="s">
        <v>327</v>
      </c>
      <c r="W66" s="129" t="s">
        <v>327</v>
      </c>
      <c r="X66" s="83" t="s">
        <v>288</v>
      </c>
    </row>
    <row r="67" spans="1:24" ht="15">
      <c r="A67" s="83">
        <f t="shared" si="0"/>
        <v>56</v>
      </c>
      <c r="B67" s="83" t="s">
        <v>324</v>
      </c>
      <c r="C67" s="83" t="s">
        <v>325</v>
      </c>
      <c r="D67" s="83" t="s">
        <v>288</v>
      </c>
      <c r="E67" s="83"/>
      <c r="F67" s="83"/>
      <c r="G67" s="83" t="s">
        <v>289</v>
      </c>
      <c r="H67" s="83" t="s">
        <v>290</v>
      </c>
      <c r="I67" s="83" t="s">
        <v>291</v>
      </c>
      <c r="J67" s="83" t="s">
        <v>302</v>
      </c>
      <c r="K67" s="83" t="s">
        <v>293</v>
      </c>
      <c r="L67" s="126" t="s">
        <v>326</v>
      </c>
      <c r="M67" s="83">
        <v>1</v>
      </c>
      <c r="N67" s="126" t="s">
        <v>326</v>
      </c>
      <c r="O67" s="126" t="s">
        <v>322</v>
      </c>
      <c r="P67" s="126" t="s">
        <v>322</v>
      </c>
      <c r="Q67" s="83">
        <v>14044.735203</v>
      </c>
      <c r="R67" s="83">
        <v>10000</v>
      </c>
      <c r="S67" s="127">
        <v>99.991234</v>
      </c>
      <c r="T67" s="83">
        <v>0</v>
      </c>
      <c r="U67" s="128">
        <v>140435039.9235553</v>
      </c>
      <c r="V67" s="129" t="s">
        <v>327</v>
      </c>
      <c r="W67" s="129" t="s">
        <v>327</v>
      </c>
      <c r="X67" s="83" t="s">
        <v>288</v>
      </c>
    </row>
    <row r="68" spans="1:24" ht="15">
      <c r="A68" s="83">
        <f t="shared" si="0"/>
        <v>57</v>
      </c>
      <c r="B68" s="83" t="s">
        <v>328</v>
      </c>
      <c r="C68" s="83" t="s">
        <v>329</v>
      </c>
      <c r="D68" s="83" t="s">
        <v>288</v>
      </c>
      <c r="E68" s="83"/>
      <c r="F68" s="83"/>
      <c r="G68" s="83" t="s">
        <v>289</v>
      </c>
      <c r="H68" s="83" t="s">
        <v>290</v>
      </c>
      <c r="I68" s="83" t="s">
        <v>291</v>
      </c>
      <c r="J68" s="83" t="s">
        <v>292</v>
      </c>
      <c r="K68" s="83" t="s">
        <v>293</v>
      </c>
      <c r="L68" s="126" t="s">
        <v>330</v>
      </c>
      <c r="M68" s="83">
        <v>5</v>
      </c>
      <c r="N68" s="126" t="s">
        <v>330</v>
      </c>
      <c r="O68" s="126" t="s">
        <v>326</v>
      </c>
      <c r="P68" s="126" t="s">
        <v>326</v>
      </c>
      <c r="Q68" s="83">
        <v>6606.563772</v>
      </c>
      <c r="R68" s="83">
        <v>10000</v>
      </c>
      <c r="S68" s="127">
        <v>99.953857</v>
      </c>
      <c r="T68" s="83">
        <v>0</v>
      </c>
      <c r="U68" s="128">
        <v>66035152.99993435</v>
      </c>
      <c r="V68" s="129" t="s">
        <v>331</v>
      </c>
      <c r="W68" s="129" t="s">
        <v>331</v>
      </c>
      <c r="X68" s="83" t="s">
        <v>288</v>
      </c>
    </row>
    <row r="69" spans="1:24" ht="15">
      <c r="A69" s="83">
        <f t="shared" si="0"/>
        <v>58</v>
      </c>
      <c r="B69" s="83" t="s">
        <v>328</v>
      </c>
      <c r="C69" s="83" t="s">
        <v>329</v>
      </c>
      <c r="D69" s="83" t="s">
        <v>288</v>
      </c>
      <c r="E69" s="83"/>
      <c r="F69" s="83"/>
      <c r="G69" s="83" t="s">
        <v>289</v>
      </c>
      <c r="H69" s="83" t="s">
        <v>290</v>
      </c>
      <c r="I69" s="83" t="s">
        <v>291</v>
      </c>
      <c r="J69" s="83" t="s">
        <v>297</v>
      </c>
      <c r="K69" s="83" t="s">
        <v>293</v>
      </c>
      <c r="L69" s="126" t="s">
        <v>330</v>
      </c>
      <c r="M69" s="83">
        <v>5</v>
      </c>
      <c r="N69" s="126" t="s">
        <v>330</v>
      </c>
      <c r="O69" s="126" t="s">
        <v>326</v>
      </c>
      <c r="P69" s="126" t="s">
        <v>326</v>
      </c>
      <c r="Q69" s="83">
        <v>35411.668635</v>
      </c>
      <c r="R69" s="83">
        <v>10000</v>
      </c>
      <c r="S69" s="127">
        <v>99.953857</v>
      </c>
      <c r="T69" s="83">
        <v>0</v>
      </c>
      <c r="U69" s="128">
        <v>353953286.00412416</v>
      </c>
      <c r="V69" s="129" t="s">
        <v>331</v>
      </c>
      <c r="W69" s="129" t="s">
        <v>331</v>
      </c>
      <c r="X69" s="83" t="s">
        <v>288</v>
      </c>
    </row>
    <row r="70" spans="1:24" ht="15">
      <c r="A70" s="83">
        <f t="shared" si="0"/>
        <v>59</v>
      </c>
      <c r="B70" s="83" t="s">
        <v>328</v>
      </c>
      <c r="C70" s="83" t="s">
        <v>329</v>
      </c>
      <c r="D70" s="83" t="s">
        <v>288</v>
      </c>
      <c r="E70" s="83"/>
      <c r="F70" s="83"/>
      <c r="G70" s="83" t="s">
        <v>289</v>
      </c>
      <c r="H70" s="83" t="s">
        <v>290</v>
      </c>
      <c r="I70" s="83" t="s">
        <v>291</v>
      </c>
      <c r="J70" s="83" t="s">
        <v>298</v>
      </c>
      <c r="K70" s="83" t="s">
        <v>293</v>
      </c>
      <c r="L70" s="126" t="s">
        <v>330</v>
      </c>
      <c r="M70" s="83">
        <v>5</v>
      </c>
      <c r="N70" s="126" t="s">
        <v>330</v>
      </c>
      <c r="O70" s="126" t="s">
        <v>326</v>
      </c>
      <c r="P70" s="126" t="s">
        <v>326</v>
      </c>
      <c r="Q70" s="83">
        <v>9079.421424</v>
      </c>
      <c r="R70" s="83">
        <v>10000</v>
      </c>
      <c r="S70" s="127">
        <v>99.953857</v>
      </c>
      <c r="T70" s="83">
        <v>0</v>
      </c>
      <c r="U70" s="128">
        <v>90752318.99308786</v>
      </c>
      <c r="V70" s="129" t="s">
        <v>331</v>
      </c>
      <c r="W70" s="129" t="s">
        <v>331</v>
      </c>
      <c r="X70" s="83" t="s">
        <v>288</v>
      </c>
    </row>
    <row r="71" spans="1:24" ht="15">
      <c r="A71" s="83">
        <f t="shared" si="0"/>
        <v>60</v>
      </c>
      <c r="B71" s="83" t="s">
        <v>328</v>
      </c>
      <c r="C71" s="83" t="s">
        <v>329</v>
      </c>
      <c r="D71" s="83" t="s">
        <v>288</v>
      </c>
      <c r="E71" s="83"/>
      <c r="F71" s="83"/>
      <c r="G71" s="83" t="s">
        <v>289</v>
      </c>
      <c r="H71" s="83" t="s">
        <v>290</v>
      </c>
      <c r="I71" s="83" t="s">
        <v>291</v>
      </c>
      <c r="J71" s="83" t="s">
        <v>299</v>
      </c>
      <c r="K71" s="83" t="s">
        <v>293</v>
      </c>
      <c r="L71" s="126" t="s">
        <v>330</v>
      </c>
      <c r="M71" s="83">
        <v>5</v>
      </c>
      <c r="N71" s="126" t="s">
        <v>330</v>
      </c>
      <c r="O71" s="126" t="s">
        <v>326</v>
      </c>
      <c r="P71" s="126" t="s">
        <v>326</v>
      </c>
      <c r="Q71" s="83">
        <v>10939.99395</v>
      </c>
      <c r="R71" s="83">
        <v>10000</v>
      </c>
      <c r="S71" s="127">
        <v>99.953857</v>
      </c>
      <c r="T71" s="83">
        <v>0</v>
      </c>
      <c r="U71" s="128">
        <v>109349458.99839656</v>
      </c>
      <c r="V71" s="129" t="s">
        <v>331</v>
      </c>
      <c r="W71" s="129" t="s">
        <v>331</v>
      </c>
      <c r="X71" s="83" t="s">
        <v>288</v>
      </c>
    </row>
    <row r="72" spans="1:24" ht="15">
      <c r="A72" s="83">
        <f t="shared" si="0"/>
        <v>61</v>
      </c>
      <c r="B72" s="83" t="s">
        <v>328</v>
      </c>
      <c r="C72" s="83" t="s">
        <v>329</v>
      </c>
      <c r="D72" s="83" t="s">
        <v>288</v>
      </c>
      <c r="E72" s="83"/>
      <c r="F72" s="83"/>
      <c r="G72" s="83" t="s">
        <v>289</v>
      </c>
      <c r="H72" s="83" t="s">
        <v>290</v>
      </c>
      <c r="I72" s="83" t="s">
        <v>291</v>
      </c>
      <c r="J72" s="83" t="s">
        <v>300</v>
      </c>
      <c r="K72" s="83" t="s">
        <v>293</v>
      </c>
      <c r="L72" s="126" t="s">
        <v>330</v>
      </c>
      <c r="M72" s="83">
        <v>5</v>
      </c>
      <c r="N72" s="126" t="s">
        <v>330</v>
      </c>
      <c r="O72" s="126" t="s">
        <v>326</v>
      </c>
      <c r="P72" s="126" t="s">
        <v>326</v>
      </c>
      <c r="Q72" s="83">
        <v>15005.748014</v>
      </c>
      <c r="R72" s="83">
        <v>10000</v>
      </c>
      <c r="S72" s="127">
        <v>99.953857</v>
      </c>
      <c r="T72" s="83">
        <v>0</v>
      </c>
      <c r="U72" s="128">
        <v>149988238.99689302</v>
      </c>
      <c r="V72" s="129" t="s">
        <v>331</v>
      </c>
      <c r="W72" s="129" t="s">
        <v>331</v>
      </c>
      <c r="X72" s="83" t="s">
        <v>288</v>
      </c>
    </row>
    <row r="73" spans="1:24" ht="15">
      <c r="A73" s="83">
        <f t="shared" si="0"/>
        <v>62</v>
      </c>
      <c r="B73" s="83" t="s">
        <v>328</v>
      </c>
      <c r="C73" s="83" t="s">
        <v>329</v>
      </c>
      <c r="D73" s="83" t="s">
        <v>288</v>
      </c>
      <c r="E73" s="83"/>
      <c r="F73" s="83"/>
      <c r="G73" s="83" t="s">
        <v>289</v>
      </c>
      <c r="H73" s="83" t="s">
        <v>290</v>
      </c>
      <c r="I73" s="83" t="s">
        <v>291</v>
      </c>
      <c r="J73" s="83" t="s">
        <v>301</v>
      </c>
      <c r="K73" s="83" t="s">
        <v>293</v>
      </c>
      <c r="L73" s="126" t="s">
        <v>330</v>
      </c>
      <c r="M73" s="83">
        <v>5</v>
      </c>
      <c r="N73" s="126" t="s">
        <v>330</v>
      </c>
      <c r="O73" s="126" t="s">
        <v>326</v>
      </c>
      <c r="P73" s="126" t="s">
        <v>326</v>
      </c>
      <c r="Q73" s="83">
        <v>23793.204317</v>
      </c>
      <c r="R73" s="83">
        <v>10000</v>
      </c>
      <c r="S73" s="127">
        <v>99.953857</v>
      </c>
      <c r="T73" s="83">
        <v>0</v>
      </c>
      <c r="U73" s="128">
        <v>237822253.99697444</v>
      </c>
      <c r="V73" s="129" t="s">
        <v>331</v>
      </c>
      <c r="W73" s="129" t="s">
        <v>331</v>
      </c>
      <c r="X73" s="83" t="s">
        <v>288</v>
      </c>
    </row>
    <row r="74" spans="1:24" ht="15">
      <c r="A74" s="83">
        <f t="shared" si="0"/>
        <v>63</v>
      </c>
      <c r="B74" s="83" t="s">
        <v>328</v>
      </c>
      <c r="C74" s="83" t="s">
        <v>329</v>
      </c>
      <c r="D74" s="83" t="s">
        <v>288</v>
      </c>
      <c r="E74" s="83"/>
      <c r="F74" s="83"/>
      <c r="G74" s="83" t="s">
        <v>289</v>
      </c>
      <c r="H74" s="83" t="s">
        <v>290</v>
      </c>
      <c r="I74" s="83" t="s">
        <v>291</v>
      </c>
      <c r="J74" s="83" t="s">
        <v>302</v>
      </c>
      <c r="K74" s="83" t="s">
        <v>293</v>
      </c>
      <c r="L74" s="126" t="s">
        <v>330</v>
      </c>
      <c r="M74" s="83">
        <v>5</v>
      </c>
      <c r="N74" s="126" t="s">
        <v>330</v>
      </c>
      <c r="O74" s="126" t="s">
        <v>326</v>
      </c>
      <c r="P74" s="126" t="s">
        <v>326</v>
      </c>
      <c r="Q74" s="83">
        <v>14163.399885</v>
      </c>
      <c r="R74" s="83">
        <v>10000</v>
      </c>
      <c r="S74" s="127">
        <v>99.953857</v>
      </c>
      <c r="T74" s="83">
        <v>0</v>
      </c>
      <c r="U74" s="128">
        <v>141568644.56060344</v>
      </c>
      <c r="V74" s="129" t="s">
        <v>331</v>
      </c>
      <c r="W74" s="129" t="s">
        <v>331</v>
      </c>
      <c r="X74" s="83" t="s">
        <v>288</v>
      </c>
    </row>
    <row r="77" ht="15">
      <c r="E77" s="130"/>
    </row>
    <row r="80" ht="15">
      <c r="F80" s="131"/>
    </row>
    <row r="82" spans="3:4" ht="15">
      <c r="C82" s="132"/>
      <c r="D82" s="132"/>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85</v>
      </c>
      <c r="B1" s="2"/>
    </row>
    <row r="2" spans="1:2" ht="15.75" customHeight="1">
      <c r="A2" s="1" t="s">
        <v>86</v>
      </c>
      <c r="B2" s="5"/>
    </row>
    <row r="3" spans="1:2" ht="15">
      <c r="A3" s="1" t="s">
        <v>87</v>
      </c>
      <c r="B3" s="2"/>
    </row>
    <row r="4" spans="1:2" ht="15">
      <c r="A4" s="1" t="s">
        <v>88</v>
      </c>
      <c r="B4" s="6"/>
    </row>
    <row r="5" spans="1:2" ht="15">
      <c r="A5" s="1" t="s">
        <v>89</v>
      </c>
      <c r="B5" s="6" t="s">
        <v>90</v>
      </c>
    </row>
    <row r="6" spans="1:2" ht="15">
      <c r="A6" s="1" t="s">
        <v>91</v>
      </c>
      <c r="B6" s="6"/>
    </row>
    <row r="7" spans="1:2" ht="15">
      <c r="A7" s="1" t="s">
        <v>92</v>
      </c>
      <c r="B7" s="7"/>
    </row>
    <row r="8" spans="1:2" ht="15">
      <c r="A8" s="1" t="s">
        <v>93</v>
      </c>
      <c r="B8" s="2"/>
    </row>
    <row r="10" spans="1:2" ht="15">
      <c r="A10" s="3" t="s">
        <v>94</v>
      </c>
      <c r="B10" s="4"/>
    </row>
    <row r="11" spans="1:2" ht="15">
      <c r="A11" s="8" t="s">
        <v>95</v>
      </c>
      <c r="B11" s="9" t="s">
        <v>96</v>
      </c>
    </row>
    <row r="12" spans="1:2" ht="19.5" customHeight="1">
      <c r="A12" s="8" t="s">
        <v>97</v>
      </c>
      <c r="B12" s="9" t="s">
        <v>98</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6.140625" defaultRowHeight="15"/>
  <cols>
    <col min="1" max="1" width="6.140625" style="0" customWidth="1"/>
    <col min="2" max="2" width="39.57421875" style="0" bestFit="1" customWidth="1"/>
    <col min="3" max="3" width="17.28125" style="0" bestFit="1" customWidth="1"/>
    <col min="4" max="4" width="13.57421875" style="0" bestFit="1" customWidth="1"/>
    <col min="5" max="5" width="10.7109375" style="0" bestFit="1" customWidth="1"/>
    <col min="6" max="6" width="13.140625" style="0" bestFit="1" customWidth="1"/>
    <col min="7" max="7" width="12.7109375" style="0" bestFit="1" customWidth="1"/>
    <col min="8" max="8" width="7.28125" style="0" bestFit="1" customWidth="1"/>
  </cols>
  <sheetData>
    <row r="1" spans="1:7" ht="15">
      <c r="A1" s="10"/>
      <c r="G1" s="11"/>
    </row>
    <row r="2" spans="1:8" ht="15">
      <c r="A2" s="166" t="s">
        <v>109</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42</v>
      </c>
      <c r="E7" s="20">
        <v>206</v>
      </c>
      <c r="F7" s="20">
        <v>2608.0803627</v>
      </c>
      <c r="G7" s="46">
        <v>0.10944231669044911</v>
      </c>
      <c r="H7" s="46">
        <v>0</v>
      </c>
    </row>
    <row r="8" spans="1:8" ht="15">
      <c r="A8" s="17">
        <v>2</v>
      </c>
      <c r="B8" s="22" t="s">
        <v>12</v>
      </c>
      <c r="C8" s="19" t="s">
        <v>13</v>
      </c>
      <c r="D8" s="19" t="s">
        <v>78</v>
      </c>
      <c r="E8" s="20">
        <v>250</v>
      </c>
      <c r="F8" s="20">
        <v>2572.8959481</v>
      </c>
      <c r="G8" s="46">
        <v>0.10796588064948492</v>
      </c>
      <c r="H8" s="46">
        <v>0.1425</v>
      </c>
    </row>
    <row r="9" spans="1:8" ht="15">
      <c r="A9" s="17"/>
      <c r="B9" s="22"/>
      <c r="C9" s="19"/>
      <c r="D9" s="19"/>
      <c r="E9" s="20"/>
      <c r="F9" s="20"/>
      <c r="G9" s="23"/>
      <c r="H9" s="46"/>
    </row>
    <row r="10" spans="1:8" ht="15">
      <c r="A10" s="17"/>
      <c r="B10" s="18" t="s">
        <v>15</v>
      </c>
      <c r="C10" s="22"/>
      <c r="D10" s="22"/>
      <c r="E10" s="22"/>
      <c r="F10" s="22"/>
      <c r="G10" s="22"/>
      <c r="H10" s="46"/>
    </row>
    <row r="11" spans="1:8" ht="15">
      <c r="A11" s="17">
        <v>3</v>
      </c>
      <c r="B11" s="22" t="s">
        <v>46</v>
      </c>
      <c r="C11" s="19" t="s">
        <v>99</v>
      </c>
      <c r="D11" s="19" t="s">
        <v>47</v>
      </c>
      <c r="E11" s="20">
        <v>512000</v>
      </c>
      <c r="F11" s="20">
        <v>5150.6568768</v>
      </c>
      <c r="G11" s="46">
        <v>0.21613590943609504</v>
      </c>
      <c r="H11" s="46">
        <v>0.1457</v>
      </c>
    </row>
    <row r="12" spans="1:8" ht="15">
      <c r="A12" s="17">
        <v>4</v>
      </c>
      <c r="B12" s="22" t="s">
        <v>51</v>
      </c>
      <c r="C12" s="19" t="s">
        <v>52</v>
      </c>
      <c r="D12" s="19" t="s">
        <v>79</v>
      </c>
      <c r="E12" s="20">
        <v>260</v>
      </c>
      <c r="F12" s="20">
        <v>2611.8068493</v>
      </c>
      <c r="G12" s="46">
        <v>0.1095986904481188</v>
      </c>
      <c r="H12" s="46">
        <v>0.108</v>
      </c>
    </row>
    <row r="13" spans="1:8" ht="15">
      <c r="A13" s="17">
        <v>5</v>
      </c>
      <c r="B13" s="22" t="s">
        <v>56</v>
      </c>
      <c r="C13" s="19" t="s">
        <v>57</v>
      </c>
      <c r="D13" s="19" t="s">
        <v>58</v>
      </c>
      <c r="E13" s="20">
        <v>241950</v>
      </c>
      <c r="F13" s="20">
        <v>2429.9403082</v>
      </c>
      <c r="G13" s="46">
        <v>0.10196706380381655</v>
      </c>
      <c r="H13" s="46">
        <v>0.105</v>
      </c>
    </row>
    <row r="14" spans="1:8" ht="15">
      <c r="A14" s="17">
        <v>6</v>
      </c>
      <c r="B14" s="22" t="s">
        <v>48</v>
      </c>
      <c r="C14" s="19" t="s">
        <v>49</v>
      </c>
      <c r="D14" s="19" t="s">
        <v>50</v>
      </c>
      <c r="E14" s="20">
        <v>120</v>
      </c>
      <c r="F14" s="20">
        <v>1204.4827397</v>
      </c>
      <c r="G14" s="46">
        <v>0.05054345078153951</v>
      </c>
      <c r="H14" s="46">
        <v>0.0909</v>
      </c>
    </row>
    <row r="15" spans="1:8" ht="15">
      <c r="A15" s="17">
        <v>7</v>
      </c>
      <c r="B15" s="22" t="s">
        <v>51</v>
      </c>
      <c r="C15" s="19" t="s">
        <v>52</v>
      </c>
      <c r="D15" s="19" t="s">
        <v>80</v>
      </c>
      <c r="E15" s="20">
        <v>84</v>
      </c>
      <c r="F15" s="20">
        <v>842.7150905</v>
      </c>
      <c r="G15" s="46">
        <v>0.03536267253622594</v>
      </c>
      <c r="H15" s="46">
        <v>0.108</v>
      </c>
    </row>
    <row r="16" spans="1:8" ht="15">
      <c r="A16" s="17">
        <v>8</v>
      </c>
      <c r="B16" s="22" t="s">
        <v>73</v>
      </c>
      <c r="C16" s="19" t="s">
        <v>74</v>
      </c>
      <c r="D16" s="19" t="s">
        <v>75</v>
      </c>
      <c r="E16" s="20">
        <v>1300</v>
      </c>
      <c r="F16" s="20">
        <v>678.8092465999999</v>
      </c>
      <c r="G16" s="46">
        <v>0.028484726775019155</v>
      </c>
      <c r="H16" s="46">
        <v>0.16</v>
      </c>
    </row>
    <row r="17" spans="1:8" ht="15">
      <c r="A17" s="17">
        <v>9</v>
      </c>
      <c r="B17" s="22" t="s">
        <v>48</v>
      </c>
      <c r="C17" s="19" t="s">
        <v>49</v>
      </c>
      <c r="D17" s="19" t="s">
        <v>55</v>
      </c>
      <c r="E17" s="20">
        <v>56</v>
      </c>
      <c r="F17" s="20">
        <v>562.0919451999999</v>
      </c>
      <c r="G17" s="46">
        <v>0.023586943698331524</v>
      </c>
      <c r="H17" s="46">
        <v>0.0909</v>
      </c>
    </row>
    <row r="18" spans="1:8" ht="15">
      <c r="A18" s="17">
        <v>10</v>
      </c>
      <c r="B18" s="22" t="s">
        <v>44</v>
      </c>
      <c r="C18" s="19" t="s">
        <v>105</v>
      </c>
      <c r="D18" s="19" t="s">
        <v>81</v>
      </c>
      <c r="E18" s="20">
        <v>20</v>
      </c>
      <c r="F18" s="20">
        <v>200.74712329999997</v>
      </c>
      <c r="G18" s="46">
        <v>0.008423908464289299</v>
      </c>
      <c r="H18" s="46">
        <v>0.0909</v>
      </c>
    </row>
    <row r="19" spans="1:8" ht="15">
      <c r="A19" s="17">
        <v>11</v>
      </c>
      <c r="B19" s="22" t="s">
        <v>71</v>
      </c>
      <c r="C19" s="19" t="s">
        <v>102</v>
      </c>
      <c r="D19" s="19" t="s">
        <v>72</v>
      </c>
      <c r="E19" s="20">
        <v>18</v>
      </c>
      <c r="F19" s="20">
        <v>180.7915068</v>
      </c>
      <c r="G19" s="46">
        <v>0.00758651521062238</v>
      </c>
      <c r="H19" s="46">
        <v>0.107</v>
      </c>
    </row>
    <row r="20" spans="1:8" ht="15">
      <c r="A20" s="17">
        <v>12</v>
      </c>
      <c r="B20" s="22" t="s">
        <v>48</v>
      </c>
      <c r="C20" s="19" t="s">
        <v>49</v>
      </c>
      <c r="D20" s="19" t="s">
        <v>54</v>
      </c>
      <c r="E20" s="20">
        <v>16</v>
      </c>
      <c r="F20" s="20">
        <v>160.5976986</v>
      </c>
      <c r="G20" s="46">
        <v>0.006739126769752928</v>
      </c>
      <c r="H20" s="46">
        <v>0.0909</v>
      </c>
    </row>
    <row r="21" spans="1:8" ht="15">
      <c r="A21" s="17"/>
      <c r="B21" s="22"/>
      <c r="C21" s="19"/>
      <c r="D21" s="19"/>
      <c r="E21" s="20"/>
      <c r="F21" s="20"/>
      <c r="G21" s="30"/>
      <c r="H21" s="46"/>
    </row>
    <row r="22" spans="1:8" ht="15">
      <c r="A22" s="17"/>
      <c r="B22" s="18" t="s">
        <v>16</v>
      </c>
      <c r="C22" s="19"/>
      <c r="D22" s="19"/>
      <c r="E22" s="20"/>
      <c r="F22" s="20"/>
      <c r="G22" s="30"/>
      <c r="H22" s="46"/>
    </row>
    <row r="23" spans="1:8" ht="15">
      <c r="A23" s="17">
        <v>13</v>
      </c>
      <c r="B23" s="51" t="s">
        <v>59</v>
      </c>
      <c r="C23" s="19" t="s">
        <v>19</v>
      </c>
      <c r="D23" s="51" t="s">
        <v>60</v>
      </c>
      <c r="E23" s="20">
        <v>298</v>
      </c>
      <c r="F23" s="20">
        <v>1468.88792</v>
      </c>
      <c r="G23" s="46">
        <v>0.061638628633739936</v>
      </c>
      <c r="H23" s="46">
        <v>0.0435</v>
      </c>
    </row>
    <row r="24" spans="1:8" ht="15">
      <c r="A24" s="17">
        <v>14</v>
      </c>
      <c r="B24" s="51" t="s">
        <v>24</v>
      </c>
      <c r="C24" s="19" t="s">
        <v>19</v>
      </c>
      <c r="D24" s="52" t="s">
        <v>31</v>
      </c>
      <c r="E24" s="20">
        <v>160</v>
      </c>
      <c r="F24" s="20">
        <v>797.0927039000001</v>
      </c>
      <c r="G24" s="46">
        <v>0.03344823011571621</v>
      </c>
      <c r="H24" s="46">
        <v>0.0455</v>
      </c>
    </row>
    <row r="25" spans="1:8" ht="15">
      <c r="A25" s="17">
        <v>15</v>
      </c>
      <c r="B25" s="51" t="s">
        <v>59</v>
      </c>
      <c r="C25" s="19" t="s">
        <v>19</v>
      </c>
      <c r="D25" s="51" t="s">
        <v>104</v>
      </c>
      <c r="E25" s="20">
        <v>91</v>
      </c>
      <c r="F25" s="20">
        <v>446.49176</v>
      </c>
      <c r="G25" s="46">
        <v>0.01873603792906469</v>
      </c>
      <c r="H25" s="46">
        <v>0.043</v>
      </c>
    </row>
    <row r="26" spans="1:8" ht="15">
      <c r="A26" s="17">
        <v>16</v>
      </c>
      <c r="B26" s="51" t="s">
        <v>63</v>
      </c>
      <c r="C26" s="19" t="s">
        <v>19</v>
      </c>
      <c r="D26" s="51" t="s">
        <v>64</v>
      </c>
      <c r="E26" s="20">
        <v>67</v>
      </c>
      <c r="F26" s="20">
        <v>333.4932045</v>
      </c>
      <c r="G26" s="46">
        <v>0.013994303788713431</v>
      </c>
      <c r="H26" s="46">
        <v>0.0395</v>
      </c>
    </row>
    <row r="27" spans="1:8" ht="15">
      <c r="A27" s="17">
        <v>17</v>
      </c>
      <c r="B27" s="51" t="s">
        <v>67</v>
      </c>
      <c r="C27" s="19" t="s">
        <v>19</v>
      </c>
      <c r="D27" s="51" t="s">
        <v>68</v>
      </c>
      <c r="E27" s="20">
        <v>42</v>
      </c>
      <c r="F27" s="20">
        <v>207.09604480000002</v>
      </c>
      <c r="G27" s="46">
        <v>0.008690326895018356</v>
      </c>
      <c r="H27" s="46">
        <v>0.0425</v>
      </c>
    </row>
    <row r="28" spans="1:8" ht="15">
      <c r="A28" s="17">
        <v>18</v>
      </c>
      <c r="B28" s="51" t="s">
        <v>32</v>
      </c>
      <c r="C28" s="19" t="s">
        <v>19</v>
      </c>
      <c r="D28" s="52" t="s">
        <v>65</v>
      </c>
      <c r="E28" s="20">
        <v>37</v>
      </c>
      <c r="F28" s="20">
        <v>183.1975932</v>
      </c>
      <c r="G28" s="46">
        <v>0.00768748129799431</v>
      </c>
      <c r="H28" s="46">
        <v>0.0495</v>
      </c>
    </row>
    <row r="29" spans="1:8" ht="15">
      <c r="A29" s="17">
        <v>19</v>
      </c>
      <c r="B29" s="51" t="s">
        <v>26</v>
      </c>
      <c r="C29" s="19" t="s">
        <v>19</v>
      </c>
      <c r="D29" s="51" t="s">
        <v>66</v>
      </c>
      <c r="E29" s="20">
        <v>37</v>
      </c>
      <c r="F29" s="20">
        <v>182.5575691</v>
      </c>
      <c r="G29" s="46">
        <v>0.007660624104004626</v>
      </c>
      <c r="H29" s="46">
        <v>0.0416</v>
      </c>
    </row>
    <row r="30" spans="1:8" ht="15">
      <c r="A30" s="17">
        <v>20</v>
      </c>
      <c r="B30" s="51" t="s">
        <v>32</v>
      </c>
      <c r="C30" s="19" t="s">
        <v>19</v>
      </c>
      <c r="D30" s="51" t="s">
        <v>33</v>
      </c>
      <c r="E30" s="20">
        <v>11</v>
      </c>
      <c r="F30" s="20">
        <v>54.6902675</v>
      </c>
      <c r="G30" s="46">
        <v>0.0022949559611821144</v>
      </c>
      <c r="H30" s="46">
        <v>0.0495</v>
      </c>
    </row>
    <row r="31" spans="1:8" ht="15">
      <c r="A31" s="17"/>
      <c r="B31" s="22"/>
      <c r="C31" s="19"/>
      <c r="D31" s="19"/>
      <c r="E31" s="20"/>
      <c r="F31" s="20"/>
      <c r="G31" s="30"/>
      <c r="H31" s="20"/>
    </row>
    <row r="32" spans="1:8" ht="15">
      <c r="A32" s="17"/>
      <c r="B32" s="18"/>
      <c r="C32" s="19"/>
      <c r="D32" s="19"/>
      <c r="E32" s="20"/>
      <c r="F32" s="20"/>
      <c r="G32" s="30"/>
      <c r="H32" s="20"/>
    </row>
    <row r="33" spans="1:8" ht="15">
      <c r="A33" s="32"/>
      <c r="B33" s="33" t="s">
        <v>34</v>
      </c>
      <c r="C33" s="34"/>
      <c r="D33" s="34"/>
      <c r="E33" s="35"/>
      <c r="F33" s="35">
        <v>22877.122758800004</v>
      </c>
      <c r="G33" s="47">
        <v>0.9599877939891788</v>
      </c>
      <c r="H33" s="35"/>
    </row>
    <row r="34" spans="1:8" ht="15">
      <c r="A34" s="12"/>
      <c r="B34" s="18" t="s">
        <v>35</v>
      </c>
      <c r="C34" s="13"/>
      <c r="D34" s="13"/>
      <c r="E34" s="14"/>
      <c r="F34" s="15"/>
      <c r="G34" s="16"/>
      <c r="H34" s="15"/>
    </row>
    <row r="35" spans="1:8" ht="15">
      <c r="A35" s="17"/>
      <c r="B35" s="22" t="s">
        <v>35</v>
      </c>
      <c r="C35" s="19"/>
      <c r="D35" s="19"/>
      <c r="E35" s="20"/>
      <c r="F35" s="20">
        <v>954.3537119</v>
      </c>
      <c r="G35" s="46">
        <v>0.04004734005371584</v>
      </c>
      <c r="H35" s="55">
        <v>0.0327</v>
      </c>
    </row>
    <row r="36" spans="1:8" ht="15">
      <c r="A36" s="32"/>
      <c r="B36" s="33" t="s">
        <v>34</v>
      </c>
      <c r="C36" s="34"/>
      <c r="D36" s="34"/>
      <c r="E36" s="40"/>
      <c r="F36" s="35">
        <v>954.3537119</v>
      </c>
      <c r="G36" s="47">
        <v>0.04004734005371584</v>
      </c>
      <c r="H36" s="35"/>
    </row>
    <row r="37" spans="1:8" ht="15">
      <c r="A37" s="24"/>
      <c r="B37" s="27" t="s">
        <v>36</v>
      </c>
      <c r="C37" s="25"/>
      <c r="D37" s="25"/>
      <c r="E37" s="26"/>
      <c r="F37" s="28"/>
      <c r="G37" s="29"/>
      <c r="H37" s="28"/>
    </row>
    <row r="38" spans="1:8" ht="15">
      <c r="A38" s="24"/>
      <c r="B38" s="27" t="s">
        <v>37</v>
      </c>
      <c r="C38" s="25"/>
      <c r="D38" s="25"/>
      <c r="E38" s="26"/>
      <c r="F38" s="20">
        <v>-0.837487400003738</v>
      </c>
      <c r="G38" s="46">
        <v>-3.51433040815441E-05</v>
      </c>
      <c r="H38" s="20"/>
    </row>
    <row r="39" spans="1:8" ht="15">
      <c r="A39" s="32"/>
      <c r="B39" s="41" t="s">
        <v>34</v>
      </c>
      <c r="C39" s="34"/>
      <c r="D39" s="34"/>
      <c r="E39" s="40"/>
      <c r="F39" s="35">
        <v>-0.837487400003738</v>
      </c>
      <c r="G39" s="47">
        <v>-3.51433040815441E-05</v>
      </c>
      <c r="H39" s="35"/>
    </row>
    <row r="40" spans="1:8" ht="15">
      <c r="A40" s="42"/>
      <c r="B40" s="44" t="s">
        <v>38</v>
      </c>
      <c r="C40" s="43"/>
      <c r="D40" s="43"/>
      <c r="E40" s="43"/>
      <c r="F40" s="31">
        <v>23830.639204</v>
      </c>
      <c r="G40" s="48">
        <v>0.9999999999999998</v>
      </c>
      <c r="H40" s="31"/>
    </row>
    <row r="42" spans="1:7" ht="31.5" customHeight="1">
      <c r="A42" s="56" t="s">
        <v>113</v>
      </c>
      <c r="B42" s="168" t="s">
        <v>114</v>
      </c>
      <c r="C42" s="168"/>
      <c r="D42" s="168"/>
      <c r="E42" s="168"/>
      <c r="F42" s="168"/>
      <c r="G42" s="169"/>
    </row>
  </sheetData>
  <sheetProtection/>
  <mergeCells count="3">
    <mergeCell ref="A2:H2"/>
    <mergeCell ref="A3:H3"/>
    <mergeCell ref="B42:G42"/>
  </mergeCells>
  <conditionalFormatting sqref="C33:D33 C36:E39 F37 H37">
    <cfRule type="cellIs" priority="2" dxfId="28" operator="lessThan" stopIfTrue="1">
      <formula>0</formula>
    </cfRule>
  </conditionalFormatting>
  <conditionalFormatting sqref="G37">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6.140625" defaultRowHeight="15"/>
  <cols>
    <col min="1" max="1" width="6.140625" style="0" customWidth="1"/>
    <col min="2" max="2" width="39.57421875" style="0" bestFit="1" customWidth="1"/>
    <col min="3" max="3" width="10.421875" style="0" bestFit="1" customWidth="1"/>
    <col min="4" max="4" width="13.28125" style="0" bestFit="1" customWidth="1"/>
    <col min="5" max="5" width="10.7109375" style="0" bestFit="1" customWidth="1"/>
    <col min="6" max="6" width="13.140625" style="0" bestFit="1" customWidth="1"/>
    <col min="7" max="7" width="8.8515625" style="0" bestFit="1" customWidth="1"/>
    <col min="8" max="8" width="7.28125" style="0" bestFit="1" customWidth="1"/>
  </cols>
  <sheetData>
    <row r="1" spans="1:7" ht="15">
      <c r="A1" s="10"/>
      <c r="G1" s="11"/>
    </row>
    <row r="2" spans="1:8" ht="15">
      <c r="A2" s="166" t="s">
        <v>110</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42</v>
      </c>
      <c r="E7" s="20">
        <v>5</v>
      </c>
      <c r="F7" s="20">
        <v>63.302921399999995</v>
      </c>
      <c r="G7" s="46">
        <v>0.0031407991044968826</v>
      </c>
      <c r="H7" s="46">
        <v>0</v>
      </c>
    </row>
    <row r="8" spans="1:8" ht="15">
      <c r="A8" s="17"/>
      <c r="B8" s="22"/>
      <c r="C8" s="19"/>
      <c r="D8" s="19"/>
      <c r="E8" s="20"/>
      <c r="F8" s="20"/>
      <c r="G8" s="23"/>
      <c r="H8" s="46"/>
    </row>
    <row r="9" spans="1:8" ht="15">
      <c r="A9" s="17"/>
      <c r="B9" s="18" t="s">
        <v>15</v>
      </c>
      <c r="C9" s="22"/>
      <c r="D9" s="22"/>
      <c r="E9" s="22"/>
      <c r="F9" s="22"/>
      <c r="G9" s="22"/>
      <c r="H9" s="46"/>
    </row>
    <row r="10" spans="1:8" ht="15">
      <c r="A10" s="17">
        <v>2</v>
      </c>
      <c r="B10" s="22" t="s">
        <v>48</v>
      </c>
      <c r="C10" s="19" t="s">
        <v>49</v>
      </c>
      <c r="D10" s="19" t="s">
        <v>50</v>
      </c>
      <c r="E10" s="20">
        <v>558</v>
      </c>
      <c r="F10" s="20">
        <v>5600.8447398</v>
      </c>
      <c r="G10" s="46">
        <v>0.2778880935373374</v>
      </c>
      <c r="H10" s="46">
        <v>0.0909</v>
      </c>
    </row>
    <row r="11" spans="1:8" ht="15">
      <c r="A11" s="17">
        <v>3</v>
      </c>
      <c r="B11" s="22" t="s">
        <v>46</v>
      </c>
      <c r="C11" s="19" t="s">
        <v>99</v>
      </c>
      <c r="D11" s="19" t="s">
        <v>47</v>
      </c>
      <c r="E11" s="20">
        <v>395000</v>
      </c>
      <c r="F11" s="20">
        <v>3973.6513013</v>
      </c>
      <c r="G11" s="46">
        <v>0.19715425722367866</v>
      </c>
      <c r="H11" s="46">
        <v>0.1457</v>
      </c>
    </row>
    <row r="12" spans="1:8" ht="15">
      <c r="A12" s="17">
        <v>4</v>
      </c>
      <c r="B12" s="22" t="s">
        <v>44</v>
      </c>
      <c r="C12" s="19" t="s">
        <v>105</v>
      </c>
      <c r="D12" s="19" t="s">
        <v>82</v>
      </c>
      <c r="E12" s="20">
        <v>280</v>
      </c>
      <c r="F12" s="20">
        <v>2810.459726</v>
      </c>
      <c r="G12" s="46">
        <v>0.13944205410155613</v>
      </c>
      <c r="H12" s="46">
        <v>0.0909</v>
      </c>
    </row>
    <row r="13" spans="1:8" ht="15">
      <c r="A13" s="17">
        <v>5</v>
      </c>
      <c r="B13" s="22" t="s">
        <v>51</v>
      </c>
      <c r="C13" s="19" t="s">
        <v>52</v>
      </c>
      <c r="D13" s="19" t="s">
        <v>79</v>
      </c>
      <c r="E13" s="20">
        <v>105</v>
      </c>
      <c r="F13" s="20">
        <v>1054.7681507</v>
      </c>
      <c r="G13" s="46">
        <v>0.05233273267496298</v>
      </c>
      <c r="H13" s="46">
        <v>0.108</v>
      </c>
    </row>
    <row r="14" spans="1:8" ht="15">
      <c r="A14" s="17">
        <v>6</v>
      </c>
      <c r="B14" s="22" t="s">
        <v>48</v>
      </c>
      <c r="C14" s="19" t="s">
        <v>49</v>
      </c>
      <c r="D14" s="19" t="s">
        <v>54</v>
      </c>
      <c r="E14" s="20">
        <v>8</v>
      </c>
      <c r="F14" s="20">
        <v>80.2988493</v>
      </c>
      <c r="G14" s="46">
        <v>0.003984058687907098</v>
      </c>
      <c r="H14" s="46">
        <v>0.0909</v>
      </c>
    </row>
    <row r="15" spans="1:8" ht="15">
      <c r="A15" s="17">
        <v>7</v>
      </c>
      <c r="B15" s="22" t="s">
        <v>56</v>
      </c>
      <c r="C15" s="19" t="s">
        <v>57</v>
      </c>
      <c r="D15" s="19" t="s">
        <v>58</v>
      </c>
      <c r="E15" s="20">
        <v>1703</v>
      </c>
      <c r="F15" s="20">
        <v>17.1034856</v>
      </c>
      <c r="G15" s="46">
        <v>0.0008485961005941083</v>
      </c>
      <c r="H15" s="46">
        <v>0.105</v>
      </c>
    </row>
    <row r="16" spans="1:8" ht="15">
      <c r="A16" s="17"/>
      <c r="B16" s="22"/>
      <c r="C16" s="19"/>
      <c r="D16" s="19"/>
      <c r="E16" s="20"/>
      <c r="F16" s="20"/>
      <c r="G16" s="30"/>
      <c r="H16" s="46"/>
    </row>
    <row r="17" spans="1:8" ht="15">
      <c r="A17" s="17"/>
      <c r="B17" s="18" t="s">
        <v>16</v>
      </c>
      <c r="C17" s="19"/>
      <c r="D17" s="19"/>
      <c r="E17" s="20"/>
      <c r="F17" s="20"/>
      <c r="G17" s="30"/>
      <c r="H17" s="46"/>
    </row>
    <row r="18" spans="1:8" ht="15">
      <c r="A18" s="17">
        <v>8</v>
      </c>
      <c r="B18" s="51" t="s">
        <v>61</v>
      </c>
      <c r="C18" s="19" t="s">
        <v>19</v>
      </c>
      <c r="D18" s="51" t="s">
        <v>62</v>
      </c>
      <c r="E18" s="20">
        <v>500</v>
      </c>
      <c r="F18" s="20">
        <v>2464.491625</v>
      </c>
      <c r="G18" s="46">
        <v>0.12227671200084722</v>
      </c>
      <c r="H18" s="46">
        <v>0.0419</v>
      </c>
    </row>
    <row r="19" spans="1:8" ht="15">
      <c r="A19" s="17">
        <v>9</v>
      </c>
      <c r="B19" s="51" t="s">
        <v>63</v>
      </c>
      <c r="C19" s="19" t="s">
        <v>19</v>
      </c>
      <c r="D19" s="52" t="s">
        <v>64</v>
      </c>
      <c r="E19" s="20">
        <v>154</v>
      </c>
      <c r="F19" s="20">
        <v>766.5366194</v>
      </c>
      <c r="G19" s="46">
        <v>0.038032012970819824</v>
      </c>
      <c r="H19" s="46">
        <v>0.0395</v>
      </c>
    </row>
    <row r="20" spans="1:8" ht="15">
      <c r="A20" s="17">
        <v>10</v>
      </c>
      <c r="B20" s="51" t="s">
        <v>59</v>
      </c>
      <c r="C20" s="19" t="s">
        <v>19</v>
      </c>
      <c r="D20" s="51" t="s">
        <v>104</v>
      </c>
      <c r="E20" s="20">
        <v>142</v>
      </c>
      <c r="F20" s="20">
        <v>696.7234057</v>
      </c>
      <c r="G20" s="46">
        <v>0.034568203177816975</v>
      </c>
      <c r="H20" s="46">
        <v>0.043</v>
      </c>
    </row>
    <row r="21" spans="1:8" ht="15">
      <c r="A21" s="17">
        <v>11</v>
      </c>
      <c r="B21" s="51" t="s">
        <v>32</v>
      </c>
      <c r="C21" s="19" t="s">
        <v>19</v>
      </c>
      <c r="D21" s="51" t="s">
        <v>65</v>
      </c>
      <c r="E21" s="20">
        <v>74</v>
      </c>
      <c r="F21" s="20">
        <v>366.3951864</v>
      </c>
      <c r="G21" s="46">
        <v>0.01817883990006642</v>
      </c>
      <c r="H21" s="46">
        <v>0.0495</v>
      </c>
    </row>
    <row r="22" spans="1:8" ht="15">
      <c r="A22" s="17">
        <v>12</v>
      </c>
      <c r="B22" s="51" t="s">
        <v>26</v>
      </c>
      <c r="C22" s="19" t="s">
        <v>19</v>
      </c>
      <c r="D22" s="51" t="s">
        <v>66</v>
      </c>
      <c r="E22" s="20">
        <v>74</v>
      </c>
      <c r="F22" s="20">
        <v>365.1151382</v>
      </c>
      <c r="G22" s="46">
        <v>0.01811532980998908</v>
      </c>
      <c r="H22" s="46">
        <v>0.0416</v>
      </c>
    </row>
    <row r="23" spans="1:8" ht="15">
      <c r="A23" s="17">
        <v>13</v>
      </c>
      <c r="B23" s="51" t="s">
        <v>67</v>
      </c>
      <c r="C23" s="19" t="s">
        <v>19</v>
      </c>
      <c r="D23" s="51" t="s">
        <v>68</v>
      </c>
      <c r="E23" s="20">
        <v>71</v>
      </c>
      <c r="F23" s="20">
        <v>350.0909329</v>
      </c>
      <c r="G23" s="46">
        <v>0.01736989801144941</v>
      </c>
      <c r="H23" s="46">
        <v>0.0425</v>
      </c>
    </row>
    <row r="24" spans="1:8" ht="15">
      <c r="A24" s="17">
        <v>14</v>
      </c>
      <c r="B24" s="51" t="s">
        <v>32</v>
      </c>
      <c r="C24" s="19" t="s">
        <v>19</v>
      </c>
      <c r="D24" s="51" t="s">
        <v>33</v>
      </c>
      <c r="E24" s="20">
        <v>21</v>
      </c>
      <c r="F24" s="20">
        <v>104.4086925</v>
      </c>
      <c r="G24" s="46">
        <v>0.00518027795010564</v>
      </c>
      <c r="H24" s="46">
        <v>0.0495</v>
      </c>
    </row>
    <row r="25" spans="1:8" ht="15">
      <c r="A25" s="17"/>
      <c r="B25" s="22"/>
      <c r="C25" s="19"/>
      <c r="D25" s="19"/>
      <c r="E25" s="20"/>
      <c r="F25" s="20"/>
      <c r="G25" s="30"/>
      <c r="H25" s="20"/>
    </row>
    <row r="26" spans="1:8" ht="15">
      <c r="A26" s="17"/>
      <c r="B26" s="18"/>
      <c r="C26" s="19"/>
      <c r="D26" s="19"/>
      <c r="E26" s="20"/>
      <c r="F26" s="20"/>
      <c r="G26" s="30"/>
      <c r="H26" s="20"/>
    </row>
    <row r="27" spans="1:8" ht="15">
      <c r="A27" s="32"/>
      <c r="B27" s="33" t="s">
        <v>34</v>
      </c>
      <c r="C27" s="34"/>
      <c r="D27" s="34"/>
      <c r="E27" s="35"/>
      <c r="F27" s="35">
        <v>18714.190774199997</v>
      </c>
      <c r="G27" s="47">
        <v>0.9285118652516278</v>
      </c>
      <c r="H27" s="35"/>
    </row>
    <row r="28" spans="1:8" ht="15">
      <c r="A28" s="12"/>
      <c r="B28" s="18" t="s">
        <v>35</v>
      </c>
      <c r="C28" s="13"/>
      <c r="D28" s="13"/>
      <c r="E28" s="14"/>
      <c r="F28" s="15"/>
      <c r="G28" s="16"/>
      <c r="H28" s="15"/>
    </row>
    <row r="29" spans="1:8" ht="15">
      <c r="A29" s="17"/>
      <c r="B29" s="22" t="s">
        <v>35</v>
      </c>
      <c r="C29" s="19"/>
      <c r="D29" s="19"/>
      <c r="E29" s="20"/>
      <c r="F29" s="20">
        <v>1436.0552031999998</v>
      </c>
      <c r="G29" s="46">
        <v>0.0712504383126092</v>
      </c>
      <c r="H29" s="55">
        <v>0.0327</v>
      </c>
    </row>
    <row r="30" spans="1:8" ht="15">
      <c r="A30" s="32"/>
      <c r="B30" s="33" t="s">
        <v>34</v>
      </c>
      <c r="C30" s="34"/>
      <c r="D30" s="34"/>
      <c r="E30" s="40"/>
      <c r="F30" s="35">
        <v>1436.0552031999998</v>
      </c>
      <c r="G30" s="47">
        <v>0.0712504383126092</v>
      </c>
      <c r="H30" s="35"/>
    </row>
    <row r="31" spans="1:8" ht="15">
      <c r="A31" s="24"/>
      <c r="B31" s="27" t="s">
        <v>36</v>
      </c>
      <c r="C31" s="25"/>
      <c r="D31" s="25"/>
      <c r="E31" s="26"/>
      <c r="F31" s="28"/>
      <c r="G31" s="29"/>
      <c r="H31" s="28"/>
    </row>
    <row r="32" spans="1:8" ht="15">
      <c r="A32" s="24"/>
      <c r="B32" s="27" t="s">
        <v>37</v>
      </c>
      <c r="C32" s="25"/>
      <c r="D32" s="25"/>
      <c r="E32" s="26"/>
      <c r="F32" s="20">
        <v>4.790670100002899</v>
      </c>
      <c r="G32" s="46">
        <v>0.00023769096318561212</v>
      </c>
      <c r="H32" s="20"/>
    </row>
    <row r="33" spans="1:8" ht="15">
      <c r="A33" s="32"/>
      <c r="B33" s="41" t="s">
        <v>34</v>
      </c>
      <c r="C33" s="34"/>
      <c r="D33" s="34"/>
      <c r="E33" s="40"/>
      <c r="F33" s="35">
        <v>4.790670100002899</v>
      </c>
      <c r="G33" s="47">
        <v>0.00023769096318561212</v>
      </c>
      <c r="H33" s="35"/>
    </row>
    <row r="34" spans="1:8" ht="15">
      <c r="A34" s="42"/>
      <c r="B34" s="44" t="s">
        <v>38</v>
      </c>
      <c r="C34" s="43"/>
      <c r="D34" s="43"/>
      <c r="E34" s="43"/>
      <c r="F34" s="31">
        <v>20155.0367578</v>
      </c>
      <c r="G34" s="48">
        <v>1</v>
      </c>
      <c r="H34" s="31"/>
    </row>
    <row r="36" spans="1:7" ht="31.5" customHeight="1">
      <c r="A36" s="56" t="s">
        <v>113</v>
      </c>
      <c r="B36" s="168" t="s">
        <v>114</v>
      </c>
      <c r="C36" s="168"/>
      <c r="D36" s="168"/>
      <c r="E36" s="168"/>
      <c r="F36" s="168"/>
      <c r="G36" s="169"/>
    </row>
  </sheetData>
  <sheetProtection/>
  <mergeCells count="3">
    <mergeCell ref="A2:H2"/>
    <mergeCell ref="A3:H3"/>
    <mergeCell ref="B36:G36"/>
  </mergeCells>
  <conditionalFormatting sqref="C27:D27 C30:E33 F31 H31">
    <cfRule type="cellIs" priority="2" dxfId="28" operator="lessThan" stopIfTrue="1">
      <formula>0</formula>
    </cfRule>
  </conditionalFormatting>
  <conditionalFormatting sqref="G31">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6.140625" defaultRowHeight="15"/>
  <cols>
    <col min="1" max="1" width="6.140625" style="0" customWidth="1"/>
    <col min="2" max="2" width="39.57421875" style="0" bestFit="1" customWidth="1"/>
    <col min="3" max="3" width="17.28125" style="0" bestFit="1" customWidth="1"/>
    <col min="4" max="4" width="13.57421875" style="0" bestFit="1" customWidth="1"/>
    <col min="5" max="5" width="6.57421875" style="0" bestFit="1" customWidth="1"/>
    <col min="6" max="6" width="13.140625" style="0" bestFit="1" customWidth="1"/>
    <col min="7" max="7" width="8.8515625" style="0" bestFit="1" customWidth="1"/>
    <col min="8" max="8" width="7.28125" style="0" bestFit="1" customWidth="1"/>
  </cols>
  <sheetData>
    <row r="1" spans="1:7" ht="15">
      <c r="A1" s="10"/>
      <c r="G1" s="11"/>
    </row>
    <row r="2" spans="1:8" ht="15">
      <c r="A2" s="166" t="s">
        <v>111</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12</v>
      </c>
      <c r="C7" s="19" t="s">
        <v>13</v>
      </c>
      <c r="D7" s="19" t="s">
        <v>83</v>
      </c>
      <c r="E7" s="20">
        <v>200</v>
      </c>
      <c r="F7" s="20">
        <v>2058.3167585</v>
      </c>
      <c r="G7" s="46">
        <v>0.12606503495563282</v>
      </c>
      <c r="H7" s="46">
        <v>0.1425</v>
      </c>
    </row>
    <row r="8" spans="1:8" ht="15">
      <c r="A8" s="17">
        <v>2</v>
      </c>
      <c r="B8" s="22" t="s">
        <v>9</v>
      </c>
      <c r="C8" s="19" t="s">
        <v>10</v>
      </c>
      <c r="D8" s="19" t="s">
        <v>42</v>
      </c>
      <c r="E8" s="20">
        <v>77</v>
      </c>
      <c r="F8" s="20">
        <v>974.8649899</v>
      </c>
      <c r="G8" s="46">
        <v>0.059707228501762265</v>
      </c>
      <c r="H8" s="46">
        <v>0</v>
      </c>
    </row>
    <row r="9" spans="1:8" ht="15">
      <c r="A9" s="17"/>
      <c r="B9" s="22"/>
      <c r="C9" s="19"/>
      <c r="D9" s="19"/>
      <c r="E9" s="20"/>
      <c r="F9" s="20"/>
      <c r="G9" s="23"/>
      <c r="H9" s="46"/>
    </row>
    <row r="10" spans="1:8" ht="15">
      <c r="A10" s="17"/>
      <c r="B10" s="18" t="s">
        <v>15</v>
      </c>
      <c r="C10" s="22"/>
      <c r="D10" s="22"/>
      <c r="E10" s="22"/>
      <c r="F10" s="22"/>
      <c r="G10" s="22"/>
      <c r="H10" s="46"/>
    </row>
    <row r="11" spans="1:8" ht="15">
      <c r="A11" s="17">
        <v>3</v>
      </c>
      <c r="B11" s="22" t="s">
        <v>48</v>
      </c>
      <c r="C11" s="19" t="s">
        <v>49</v>
      </c>
      <c r="D11" s="19" t="s">
        <v>76</v>
      </c>
      <c r="E11" s="20">
        <v>123</v>
      </c>
      <c r="F11" s="20">
        <v>1234.5948082</v>
      </c>
      <c r="G11" s="46">
        <v>0.07561481341929023</v>
      </c>
      <c r="H11" s="46">
        <v>0.0909</v>
      </c>
    </row>
    <row r="12" spans="1:8" ht="15">
      <c r="A12" s="17">
        <v>4</v>
      </c>
      <c r="B12" s="22" t="s">
        <v>51</v>
      </c>
      <c r="C12" s="19" t="s">
        <v>52</v>
      </c>
      <c r="D12" s="19" t="s">
        <v>84</v>
      </c>
      <c r="E12" s="20">
        <v>100</v>
      </c>
      <c r="F12" s="20">
        <v>439.9890045</v>
      </c>
      <c r="G12" s="46">
        <v>0.026947858731329755</v>
      </c>
      <c r="H12" s="46">
        <v>0.108</v>
      </c>
    </row>
    <row r="13" spans="1:8" ht="15">
      <c r="A13" s="17">
        <v>5</v>
      </c>
      <c r="B13" s="22" t="s">
        <v>48</v>
      </c>
      <c r="C13" s="19" t="s">
        <v>49</v>
      </c>
      <c r="D13" s="19" t="s">
        <v>55</v>
      </c>
      <c r="E13" s="20">
        <v>43</v>
      </c>
      <c r="F13" s="20">
        <v>431.60631509999996</v>
      </c>
      <c r="G13" s="46">
        <v>0.02643444697005967</v>
      </c>
      <c r="H13" s="46">
        <v>0.0909</v>
      </c>
    </row>
    <row r="14" spans="1:8" ht="15">
      <c r="A14" s="17">
        <v>6</v>
      </c>
      <c r="B14" s="22" t="s">
        <v>48</v>
      </c>
      <c r="C14" s="19" t="s">
        <v>49</v>
      </c>
      <c r="D14" s="19" t="s">
        <v>54</v>
      </c>
      <c r="E14" s="20">
        <v>8</v>
      </c>
      <c r="F14" s="20">
        <v>80.2988493</v>
      </c>
      <c r="G14" s="46">
        <v>0.00491803664431059</v>
      </c>
      <c r="H14" s="46">
        <v>0.0909</v>
      </c>
    </row>
    <row r="15" spans="1:8" ht="15">
      <c r="A15" s="17">
        <v>7</v>
      </c>
      <c r="B15" s="22" t="s">
        <v>73</v>
      </c>
      <c r="C15" s="19" t="s">
        <v>74</v>
      </c>
      <c r="D15" s="19" t="s">
        <v>75</v>
      </c>
      <c r="E15" s="20">
        <v>100</v>
      </c>
      <c r="F15" s="20">
        <v>52.2160959</v>
      </c>
      <c r="G15" s="46">
        <v>0.003198061682049981</v>
      </c>
      <c r="H15" s="46">
        <v>0.16</v>
      </c>
    </row>
    <row r="16" spans="1:8" ht="15">
      <c r="A16" s="17">
        <v>8</v>
      </c>
      <c r="B16" s="22" t="s">
        <v>48</v>
      </c>
      <c r="C16" s="19" t="s">
        <v>49</v>
      </c>
      <c r="D16" s="19" t="s">
        <v>50</v>
      </c>
      <c r="E16" s="20">
        <v>4</v>
      </c>
      <c r="F16" s="20">
        <v>40.149424700000004</v>
      </c>
      <c r="G16" s="46">
        <v>0.0024590183252176283</v>
      </c>
      <c r="H16" s="46">
        <v>0.0909</v>
      </c>
    </row>
    <row r="17" spans="1:8" ht="15">
      <c r="A17" s="17">
        <v>9</v>
      </c>
      <c r="B17" s="22" t="s">
        <v>71</v>
      </c>
      <c r="C17" s="19" t="s">
        <v>102</v>
      </c>
      <c r="D17" s="19" t="s">
        <v>77</v>
      </c>
      <c r="E17" s="20">
        <v>1.5</v>
      </c>
      <c r="F17" s="20">
        <v>15.083219199999998</v>
      </c>
      <c r="G17" s="46">
        <v>0.0009237968586900915</v>
      </c>
      <c r="H17" s="46">
        <v>0.135</v>
      </c>
    </row>
    <row r="18" spans="1:8" ht="15">
      <c r="A18" s="17"/>
      <c r="B18" s="22"/>
      <c r="C18" s="19"/>
      <c r="D18" s="19"/>
      <c r="E18" s="20"/>
      <c r="F18" s="20"/>
      <c r="G18" s="30"/>
      <c r="H18" s="46"/>
    </row>
    <row r="19" spans="1:8" ht="15">
      <c r="A19" s="17"/>
      <c r="B19" s="18" t="s">
        <v>16</v>
      </c>
      <c r="C19" s="19"/>
      <c r="D19" s="19"/>
      <c r="E19" s="20"/>
      <c r="F19" s="20"/>
      <c r="G19" s="30"/>
      <c r="H19" s="46"/>
    </row>
    <row r="20" spans="1:8" ht="15">
      <c r="A20" s="17">
        <v>10</v>
      </c>
      <c r="B20" s="51" t="s">
        <v>61</v>
      </c>
      <c r="C20" s="19" t="s">
        <v>19</v>
      </c>
      <c r="D20" s="51" t="s">
        <v>62</v>
      </c>
      <c r="E20" s="20">
        <v>500</v>
      </c>
      <c r="F20" s="20">
        <v>2464.491625</v>
      </c>
      <c r="G20" s="46">
        <v>0.15094189053773344</v>
      </c>
      <c r="H20" s="46">
        <v>0.0419</v>
      </c>
    </row>
    <row r="21" spans="1:8" ht="15">
      <c r="A21" s="17">
        <v>11</v>
      </c>
      <c r="B21" s="51" t="s">
        <v>59</v>
      </c>
      <c r="C21" s="19" t="s">
        <v>19</v>
      </c>
      <c r="D21" s="52" t="s">
        <v>60</v>
      </c>
      <c r="E21" s="20">
        <v>318</v>
      </c>
      <c r="F21" s="20">
        <v>1567.4710019</v>
      </c>
      <c r="G21" s="46">
        <v>0.09600236981526003</v>
      </c>
      <c r="H21" s="46">
        <v>0.0435</v>
      </c>
    </row>
    <row r="22" spans="1:8" ht="15">
      <c r="A22" s="17">
        <v>12</v>
      </c>
      <c r="B22" s="51" t="s">
        <v>63</v>
      </c>
      <c r="C22" s="19" t="s">
        <v>19</v>
      </c>
      <c r="D22" s="51" t="s">
        <v>64</v>
      </c>
      <c r="E22" s="20">
        <v>239</v>
      </c>
      <c r="F22" s="20">
        <v>1189.6250132</v>
      </c>
      <c r="G22" s="46">
        <v>0.07286056349385407</v>
      </c>
      <c r="H22" s="46">
        <v>0.0395</v>
      </c>
    </row>
    <row r="23" spans="1:8" ht="15">
      <c r="A23" s="17">
        <v>13</v>
      </c>
      <c r="B23" s="51" t="s">
        <v>59</v>
      </c>
      <c r="C23" s="19" t="s">
        <v>19</v>
      </c>
      <c r="D23" s="51" t="s">
        <v>104</v>
      </c>
      <c r="E23" s="20">
        <v>228</v>
      </c>
      <c r="F23" s="20">
        <v>1118.6826514</v>
      </c>
      <c r="G23" s="46">
        <v>0.06851558049586806</v>
      </c>
      <c r="H23" s="46">
        <v>0.043</v>
      </c>
    </row>
    <row r="24" spans="1:8" ht="15">
      <c r="A24" s="17">
        <v>14</v>
      </c>
      <c r="B24" s="51" t="s">
        <v>32</v>
      </c>
      <c r="C24" s="19" t="s">
        <v>19</v>
      </c>
      <c r="D24" s="51" t="s">
        <v>65</v>
      </c>
      <c r="E24" s="20">
        <v>119</v>
      </c>
      <c r="F24" s="20">
        <v>589.20307</v>
      </c>
      <c r="G24" s="46">
        <v>0.03608672246814249</v>
      </c>
      <c r="H24" s="46">
        <v>0.0495</v>
      </c>
    </row>
    <row r="25" spans="1:8" ht="15">
      <c r="A25" s="17">
        <v>15</v>
      </c>
      <c r="B25" s="51" t="s">
        <v>26</v>
      </c>
      <c r="C25" s="19" t="s">
        <v>19</v>
      </c>
      <c r="D25" s="52" t="s">
        <v>66</v>
      </c>
      <c r="E25" s="20">
        <v>119</v>
      </c>
      <c r="F25" s="20">
        <v>587.1446141</v>
      </c>
      <c r="G25" s="46">
        <v>0.035960648911234155</v>
      </c>
      <c r="H25" s="46">
        <v>0.0416</v>
      </c>
    </row>
    <row r="26" spans="1:8" ht="15">
      <c r="A26" s="17">
        <v>16</v>
      </c>
      <c r="B26" s="51" t="s">
        <v>67</v>
      </c>
      <c r="C26" s="19" t="s">
        <v>19</v>
      </c>
      <c r="D26" s="51" t="s">
        <v>68</v>
      </c>
      <c r="E26" s="20">
        <v>117</v>
      </c>
      <c r="F26" s="20">
        <v>576.9104106</v>
      </c>
      <c r="G26" s="46">
        <v>0.03533383808795213</v>
      </c>
      <c r="H26" s="46">
        <v>0.0425</v>
      </c>
    </row>
    <row r="27" spans="1:8" ht="15">
      <c r="A27" s="17">
        <v>17</v>
      </c>
      <c r="B27" s="51" t="s">
        <v>24</v>
      </c>
      <c r="C27" s="19" t="s">
        <v>19</v>
      </c>
      <c r="D27" s="51" t="s">
        <v>31</v>
      </c>
      <c r="E27" s="20">
        <v>80</v>
      </c>
      <c r="F27" s="20">
        <v>398.5463519</v>
      </c>
      <c r="G27" s="46">
        <v>0.024409634511418875</v>
      </c>
      <c r="H27" s="46">
        <v>0.0455</v>
      </c>
    </row>
    <row r="28" spans="1:8" ht="15">
      <c r="A28" s="17">
        <v>18</v>
      </c>
      <c r="B28" s="51" t="s">
        <v>32</v>
      </c>
      <c r="C28" s="19" t="s">
        <v>19</v>
      </c>
      <c r="D28" s="51" t="s">
        <v>33</v>
      </c>
      <c r="E28" s="20">
        <v>33</v>
      </c>
      <c r="F28" s="20">
        <v>164.0708025</v>
      </c>
      <c r="G28" s="46">
        <v>0.0100487893162928</v>
      </c>
      <c r="H28" s="46">
        <v>0.0495</v>
      </c>
    </row>
    <row r="29" spans="1:8" ht="15">
      <c r="A29" s="17"/>
      <c r="B29" s="22"/>
      <c r="C29" s="19"/>
      <c r="D29" s="19"/>
      <c r="E29" s="20"/>
      <c r="F29" s="20"/>
      <c r="G29" s="30"/>
      <c r="H29" s="20"/>
    </row>
    <row r="30" spans="1:8" ht="15">
      <c r="A30" s="17"/>
      <c r="B30" s="18"/>
      <c r="C30" s="19"/>
      <c r="D30" s="19"/>
      <c r="E30" s="20"/>
      <c r="F30" s="20"/>
      <c r="G30" s="30"/>
      <c r="H30" s="20"/>
    </row>
    <row r="31" spans="1:8" ht="15">
      <c r="A31" s="32"/>
      <c r="B31" s="33" t="s">
        <v>34</v>
      </c>
      <c r="C31" s="34"/>
      <c r="D31" s="34"/>
      <c r="E31" s="35"/>
      <c r="F31" s="35">
        <v>13983.2650059</v>
      </c>
      <c r="G31" s="47">
        <v>0.8564283337260991</v>
      </c>
      <c r="H31" s="35"/>
    </row>
    <row r="32" spans="1:8" ht="15">
      <c r="A32" s="12"/>
      <c r="B32" s="18" t="s">
        <v>35</v>
      </c>
      <c r="C32" s="13"/>
      <c r="D32" s="13"/>
      <c r="E32" s="14"/>
      <c r="F32" s="15"/>
      <c r="G32" s="16"/>
      <c r="H32" s="15"/>
    </row>
    <row r="33" spans="1:8" ht="15">
      <c r="A33" s="17"/>
      <c r="B33" s="22" t="s">
        <v>35</v>
      </c>
      <c r="C33" s="19"/>
      <c r="D33" s="19"/>
      <c r="E33" s="20"/>
      <c r="F33" s="20">
        <v>2325.0975245</v>
      </c>
      <c r="G33" s="46">
        <v>0.14240446689796885</v>
      </c>
      <c r="H33" s="55">
        <v>0.0327</v>
      </c>
    </row>
    <row r="34" spans="1:8" ht="15">
      <c r="A34" s="32"/>
      <c r="B34" s="33" t="s">
        <v>34</v>
      </c>
      <c r="C34" s="34"/>
      <c r="D34" s="34"/>
      <c r="E34" s="40"/>
      <c r="F34" s="35">
        <v>2325.0975245</v>
      </c>
      <c r="G34" s="47">
        <v>0.14240446689796885</v>
      </c>
      <c r="H34" s="35"/>
    </row>
    <row r="35" spans="1:8" ht="15">
      <c r="A35" s="24"/>
      <c r="B35" s="27" t="s">
        <v>36</v>
      </c>
      <c r="C35" s="25"/>
      <c r="D35" s="25"/>
      <c r="E35" s="26"/>
      <c r="F35" s="28"/>
      <c r="G35" s="29"/>
      <c r="H35" s="28"/>
    </row>
    <row r="36" spans="1:8" ht="15">
      <c r="A36" s="24"/>
      <c r="B36" s="27" t="s">
        <v>37</v>
      </c>
      <c r="C36" s="25"/>
      <c r="D36" s="25"/>
      <c r="E36" s="26"/>
      <c r="F36" s="53">
        <v>19.05735430000277</v>
      </c>
      <c r="G36" s="54">
        <v>0.0011671993759320735</v>
      </c>
      <c r="H36" s="20"/>
    </row>
    <row r="37" spans="1:8" ht="15">
      <c r="A37" s="32"/>
      <c r="B37" s="41" t="s">
        <v>34</v>
      </c>
      <c r="C37" s="34"/>
      <c r="D37" s="34"/>
      <c r="E37" s="40"/>
      <c r="F37" s="35">
        <v>19.05735430000277</v>
      </c>
      <c r="G37" s="47">
        <v>0.0011671993759320735</v>
      </c>
      <c r="H37" s="35"/>
    </row>
    <row r="38" spans="1:8" ht="15">
      <c r="A38" s="42"/>
      <c r="B38" s="44" t="s">
        <v>38</v>
      </c>
      <c r="C38" s="43"/>
      <c r="D38" s="43"/>
      <c r="E38" s="43"/>
      <c r="F38" s="31">
        <v>16327.419884700003</v>
      </c>
      <c r="G38" s="50">
        <v>1</v>
      </c>
      <c r="H38" s="31"/>
    </row>
    <row r="40" spans="1:7" ht="30.75" customHeight="1">
      <c r="A40" s="56" t="s">
        <v>113</v>
      </c>
      <c r="B40" s="168" t="s">
        <v>114</v>
      </c>
      <c r="C40" s="168"/>
      <c r="D40" s="168"/>
      <c r="E40" s="168"/>
      <c r="F40" s="168"/>
      <c r="G40" s="169"/>
    </row>
  </sheetData>
  <sheetProtection/>
  <mergeCells count="3">
    <mergeCell ref="A2:H2"/>
    <mergeCell ref="A3:H3"/>
    <mergeCell ref="B40:G40"/>
  </mergeCells>
  <conditionalFormatting sqref="C31:D31 C34:E37 F35 H35">
    <cfRule type="cellIs" priority="2" dxfId="28" operator="lessThan" stopIfTrue="1">
      <formula>0</formula>
    </cfRule>
  </conditionalFormatting>
  <conditionalFormatting sqref="G35">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K16" sqref="K16"/>
    </sheetView>
  </sheetViews>
  <sheetFormatPr defaultColWidth="6.140625" defaultRowHeight="15"/>
  <cols>
    <col min="1" max="1" width="6.140625" style="0" customWidth="1"/>
    <col min="2" max="2" width="39.57421875" style="0" bestFit="1" customWidth="1"/>
    <col min="3" max="3" width="10.421875" style="0" bestFit="1" customWidth="1"/>
    <col min="4" max="4" width="13.28125" style="0" bestFit="1" customWidth="1"/>
    <col min="5" max="5" width="10.7109375" style="0" bestFit="1" customWidth="1"/>
    <col min="6" max="6" width="13.140625" style="0" bestFit="1" customWidth="1"/>
    <col min="7" max="7" width="8.8515625" style="0" bestFit="1" customWidth="1"/>
    <col min="8" max="8" width="7.28125" style="0" bestFit="1" customWidth="1"/>
  </cols>
  <sheetData>
    <row r="1" spans="1:7" ht="15">
      <c r="A1" s="10"/>
      <c r="G1" s="11"/>
    </row>
    <row r="2" spans="1:8" ht="15">
      <c r="A2" s="166" t="s">
        <v>112</v>
      </c>
      <c r="B2" s="166"/>
      <c r="C2" s="166"/>
      <c r="D2" s="166"/>
      <c r="E2" s="166"/>
      <c r="F2" s="166"/>
      <c r="G2" s="166"/>
      <c r="H2" s="166"/>
    </row>
    <row r="3" spans="1:8" ht="15">
      <c r="A3" s="167" t="s">
        <v>103</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39</v>
      </c>
      <c r="C7" s="19" t="s">
        <v>40</v>
      </c>
      <c r="D7" s="19" t="s">
        <v>41</v>
      </c>
      <c r="E7" s="20">
        <v>340000</v>
      </c>
      <c r="F7" s="20">
        <v>3416.4178082</v>
      </c>
      <c r="G7" s="46">
        <v>0.17856869504047587</v>
      </c>
      <c r="H7" s="46">
        <v>0.1175</v>
      </c>
    </row>
    <row r="8" spans="1:8" ht="15">
      <c r="A8" s="17">
        <v>2</v>
      </c>
      <c r="B8" s="22" t="s">
        <v>9</v>
      </c>
      <c r="C8" s="19" t="s">
        <v>10</v>
      </c>
      <c r="D8" s="19" t="s">
        <v>42</v>
      </c>
      <c r="E8" s="20">
        <v>125</v>
      </c>
      <c r="F8" s="20">
        <v>1582.5730356</v>
      </c>
      <c r="G8" s="46">
        <v>0.08271763514844466</v>
      </c>
      <c r="H8" s="46">
        <v>0</v>
      </c>
    </row>
    <row r="9" spans="1:8" ht="15">
      <c r="A9" s="17"/>
      <c r="B9" s="22"/>
      <c r="C9" s="19"/>
      <c r="D9" s="19"/>
      <c r="E9" s="20"/>
      <c r="F9" s="20"/>
      <c r="G9" s="23"/>
      <c r="H9" s="46"/>
    </row>
    <row r="10" spans="1:8" ht="15">
      <c r="A10" s="17"/>
      <c r="B10" s="18" t="s">
        <v>15</v>
      </c>
      <c r="C10" s="22"/>
      <c r="D10" s="22"/>
      <c r="E10" s="22"/>
      <c r="F10" s="22"/>
      <c r="G10" s="22"/>
      <c r="H10" s="46"/>
    </row>
    <row r="11" spans="1:8" ht="15">
      <c r="A11" s="17">
        <v>3</v>
      </c>
      <c r="B11" s="22" t="s">
        <v>51</v>
      </c>
      <c r="C11" s="19" t="s">
        <v>52</v>
      </c>
      <c r="D11" s="19" t="s">
        <v>80</v>
      </c>
      <c r="E11" s="20">
        <v>410</v>
      </c>
      <c r="F11" s="20">
        <v>4113.2522145</v>
      </c>
      <c r="G11" s="46">
        <v>0.21499070709463253</v>
      </c>
      <c r="H11" s="46">
        <v>0.108</v>
      </c>
    </row>
    <row r="12" spans="1:8" ht="15">
      <c r="A12" s="17">
        <v>4</v>
      </c>
      <c r="B12" s="22" t="s">
        <v>44</v>
      </c>
      <c r="C12" s="19" t="s">
        <v>105</v>
      </c>
      <c r="D12" s="19" t="s">
        <v>81</v>
      </c>
      <c r="E12" s="20">
        <v>160</v>
      </c>
      <c r="F12" s="20">
        <v>1605.9769863</v>
      </c>
      <c r="G12" s="46">
        <v>0.08394090852129144</v>
      </c>
      <c r="H12" s="46">
        <v>0.0909</v>
      </c>
    </row>
    <row r="13" spans="1:8" ht="15">
      <c r="A13" s="17">
        <v>5</v>
      </c>
      <c r="B13" s="22" t="s">
        <v>44</v>
      </c>
      <c r="C13" s="19" t="s">
        <v>105</v>
      </c>
      <c r="D13" s="19" t="s">
        <v>70</v>
      </c>
      <c r="E13" s="20">
        <v>100</v>
      </c>
      <c r="F13" s="20">
        <v>1003.7356164</v>
      </c>
      <c r="G13" s="46">
        <v>0.05246306782384711</v>
      </c>
      <c r="H13" s="46">
        <v>0.0909</v>
      </c>
    </row>
    <row r="14" spans="1:8" ht="15">
      <c r="A14" s="17">
        <v>6</v>
      </c>
      <c r="B14" s="22" t="s">
        <v>48</v>
      </c>
      <c r="C14" s="19" t="s">
        <v>49</v>
      </c>
      <c r="D14" s="19" t="s">
        <v>55</v>
      </c>
      <c r="E14" s="20">
        <v>43</v>
      </c>
      <c r="F14" s="20">
        <v>431.60631509999996</v>
      </c>
      <c r="G14" s="46">
        <v>0.02255911916676311</v>
      </c>
      <c r="H14" s="46">
        <v>0.0909</v>
      </c>
    </row>
    <row r="15" spans="1:8" ht="15">
      <c r="A15" s="17">
        <v>7</v>
      </c>
      <c r="B15" s="22" t="s">
        <v>48</v>
      </c>
      <c r="C15" s="19" t="s">
        <v>49</v>
      </c>
      <c r="D15" s="19" t="s">
        <v>54</v>
      </c>
      <c r="E15" s="20">
        <v>24</v>
      </c>
      <c r="F15" s="20">
        <v>240.8965479</v>
      </c>
      <c r="G15" s="46">
        <v>0.012591136275841665</v>
      </c>
      <c r="H15" s="46">
        <v>0.0909</v>
      </c>
    </row>
    <row r="16" spans="1:8" ht="15">
      <c r="A16" s="17">
        <v>8</v>
      </c>
      <c r="B16" s="22" t="s">
        <v>73</v>
      </c>
      <c r="C16" s="19" t="s">
        <v>74</v>
      </c>
      <c r="D16" s="19" t="s">
        <v>75</v>
      </c>
      <c r="E16" s="20">
        <v>100</v>
      </c>
      <c r="F16" s="20">
        <v>52.2160959</v>
      </c>
      <c r="G16" s="46">
        <v>0.002729221257011285</v>
      </c>
      <c r="H16" s="46">
        <v>0.16</v>
      </c>
    </row>
    <row r="17" spans="1:8" ht="15">
      <c r="A17" s="17"/>
      <c r="B17" s="22"/>
      <c r="C17" s="19"/>
      <c r="D17" s="19"/>
      <c r="E17" s="20"/>
      <c r="F17" s="20"/>
      <c r="G17" s="30"/>
      <c r="H17" s="46"/>
    </row>
    <row r="18" spans="1:8" ht="15">
      <c r="A18" s="17"/>
      <c r="B18" s="18" t="s">
        <v>16</v>
      </c>
      <c r="C18" s="19"/>
      <c r="D18" s="19"/>
      <c r="E18" s="20"/>
      <c r="F18" s="20"/>
      <c r="G18" s="30"/>
      <c r="H18" s="46"/>
    </row>
    <row r="19" spans="1:8" ht="15">
      <c r="A19" s="17">
        <v>9</v>
      </c>
      <c r="B19" s="51" t="s">
        <v>59</v>
      </c>
      <c r="C19" s="19" t="s">
        <v>19</v>
      </c>
      <c r="D19" s="51" t="s">
        <v>60</v>
      </c>
      <c r="E19" s="20">
        <v>484</v>
      </c>
      <c r="F19" s="20">
        <v>2385.7105815</v>
      </c>
      <c r="G19" s="46">
        <v>0.12469588007069969</v>
      </c>
      <c r="H19" s="46">
        <v>0.0435</v>
      </c>
    </row>
    <row r="20" spans="1:8" ht="15">
      <c r="A20" s="17">
        <v>10</v>
      </c>
      <c r="B20" s="51" t="s">
        <v>63</v>
      </c>
      <c r="C20" s="19" t="s">
        <v>19</v>
      </c>
      <c r="D20" s="52" t="s">
        <v>64</v>
      </c>
      <c r="E20" s="20">
        <v>140</v>
      </c>
      <c r="F20" s="20">
        <v>696.8514722</v>
      </c>
      <c r="G20" s="46">
        <v>0.036422904051466025</v>
      </c>
      <c r="H20" s="46">
        <v>0.0395</v>
      </c>
    </row>
    <row r="21" spans="1:8" ht="15">
      <c r="A21" s="17">
        <v>11</v>
      </c>
      <c r="B21" s="51" t="s">
        <v>59</v>
      </c>
      <c r="C21" s="19" t="s">
        <v>19</v>
      </c>
      <c r="D21" s="51" t="s">
        <v>104</v>
      </c>
      <c r="E21" s="20">
        <v>140</v>
      </c>
      <c r="F21" s="20">
        <v>686.9104</v>
      </c>
      <c r="G21" s="46">
        <v>0.035903305925675776</v>
      </c>
      <c r="H21" s="46">
        <v>0.043</v>
      </c>
    </row>
    <row r="22" spans="1:8" ht="15">
      <c r="A22" s="17">
        <v>12</v>
      </c>
      <c r="B22" s="51" t="s">
        <v>24</v>
      </c>
      <c r="C22" s="19" t="s">
        <v>19</v>
      </c>
      <c r="D22" s="51" t="s">
        <v>31</v>
      </c>
      <c r="E22" s="20">
        <v>78</v>
      </c>
      <c r="F22" s="20">
        <v>388.58269310000003</v>
      </c>
      <c r="G22" s="46">
        <v>0.020310368437851986</v>
      </c>
      <c r="H22" s="46">
        <v>0.0455</v>
      </c>
    </row>
    <row r="23" spans="1:8" ht="15">
      <c r="A23" s="17">
        <v>13</v>
      </c>
      <c r="B23" s="51" t="s">
        <v>32</v>
      </c>
      <c r="C23" s="19" t="s">
        <v>19</v>
      </c>
      <c r="D23" s="51" t="s">
        <v>65</v>
      </c>
      <c r="E23" s="20">
        <v>69</v>
      </c>
      <c r="F23" s="20">
        <v>341.63875490000004</v>
      </c>
      <c r="G23" s="46">
        <v>0.01785671134581987</v>
      </c>
      <c r="H23" s="46">
        <v>0.0495</v>
      </c>
    </row>
    <row r="24" spans="1:8" ht="15">
      <c r="A24" s="17">
        <v>14</v>
      </c>
      <c r="B24" s="51" t="s">
        <v>26</v>
      </c>
      <c r="C24" s="19" t="s">
        <v>19</v>
      </c>
      <c r="D24" s="52" t="s">
        <v>66</v>
      </c>
      <c r="E24" s="20">
        <v>69</v>
      </c>
      <c r="F24" s="20">
        <v>340.4451964</v>
      </c>
      <c r="G24" s="46">
        <v>0.01779432665057331</v>
      </c>
      <c r="H24" s="46">
        <v>0.0416</v>
      </c>
    </row>
    <row r="25" spans="1:8" ht="15">
      <c r="A25" s="17">
        <v>15</v>
      </c>
      <c r="B25" s="51" t="s">
        <v>67</v>
      </c>
      <c r="C25" s="19" t="s">
        <v>19</v>
      </c>
      <c r="D25" s="51" t="s">
        <v>68</v>
      </c>
      <c r="E25" s="20">
        <v>69</v>
      </c>
      <c r="F25" s="20">
        <v>340.2292165</v>
      </c>
      <c r="G25" s="46">
        <v>0.017783037853048196</v>
      </c>
      <c r="H25" s="46">
        <v>0.0425</v>
      </c>
    </row>
    <row r="26" spans="1:8" ht="15">
      <c r="A26" s="17">
        <v>16</v>
      </c>
      <c r="B26" s="51" t="s">
        <v>32</v>
      </c>
      <c r="C26" s="19" t="s">
        <v>19</v>
      </c>
      <c r="D26" s="51" t="s">
        <v>33</v>
      </c>
      <c r="E26" s="20">
        <v>19</v>
      </c>
      <c r="F26" s="20">
        <v>94.4650075</v>
      </c>
      <c r="G26" s="46">
        <v>0.004937479565812013</v>
      </c>
      <c r="H26" s="46">
        <v>0.0495</v>
      </c>
    </row>
    <row r="27" spans="1:8" ht="15">
      <c r="A27" s="17"/>
      <c r="B27" s="22"/>
      <c r="C27" s="19"/>
      <c r="D27" s="19"/>
      <c r="E27" s="20"/>
      <c r="F27" s="20"/>
      <c r="G27" s="30"/>
      <c r="H27" s="20"/>
    </row>
    <row r="28" spans="1:8" ht="15">
      <c r="A28" s="17"/>
      <c r="B28" s="18"/>
      <c r="C28" s="19"/>
      <c r="D28" s="19"/>
      <c r="E28" s="20"/>
      <c r="F28" s="20"/>
      <c r="G28" s="30"/>
      <c r="H28" s="20"/>
    </row>
    <row r="29" spans="1:8" ht="15">
      <c r="A29" s="32"/>
      <c r="B29" s="33" t="s">
        <v>34</v>
      </c>
      <c r="C29" s="34"/>
      <c r="D29" s="34"/>
      <c r="E29" s="35"/>
      <c r="F29" s="35">
        <v>17721.507941999997</v>
      </c>
      <c r="G29" s="47">
        <v>0.9262645042292545</v>
      </c>
      <c r="H29" s="35"/>
    </row>
    <row r="30" spans="1:8" ht="15">
      <c r="A30" s="12"/>
      <c r="B30" s="18" t="s">
        <v>35</v>
      </c>
      <c r="C30" s="13"/>
      <c r="D30" s="13"/>
      <c r="E30" s="14"/>
      <c r="F30" s="15"/>
      <c r="G30" s="16"/>
      <c r="H30" s="15"/>
    </row>
    <row r="31" spans="1:8" ht="15">
      <c r="A31" s="17"/>
      <c r="B31" s="22" t="s">
        <v>35</v>
      </c>
      <c r="C31" s="19"/>
      <c r="D31" s="19"/>
      <c r="E31" s="20"/>
      <c r="F31" s="20">
        <v>1405.6907343999999</v>
      </c>
      <c r="G31" s="46">
        <v>0.07347238369669618</v>
      </c>
      <c r="H31" s="55">
        <v>0.0327</v>
      </c>
    </row>
    <row r="32" spans="1:8" ht="15">
      <c r="A32" s="32"/>
      <c r="B32" s="33" t="s">
        <v>34</v>
      </c>
      <c r="C32" s="34"/>
      <c r="D32" s="34"/>
      <c r="E32" s="40"/>
      <c r="F32" s="35">
        <v>1405.6907343999999</v>
      </c>
      <c r="G32" s="47">
        <v>0.07347238369669618</v>
      </c>
      <c r="H32" s="35"/>
    </row>
    <row r="33" spans="1:8" ht="15">
      <c r="A33" s="24"/>
      <c r="B33" s="27" t="s">
        <v>36</v>
      </c>
      <c r="C33" s="25"/>
      <c r="D33" s="25"/>
      <c r="E33" s="26"/>
      <c r="F33" s="28"/>
      <c r="G33" s="29"/>
      <c r="H33" s="28"/>
    </row>
    <row r="34" spans="1:8" ht="15">
      <c r="A34" s="24"/>
      <c r="B34" s="27" t="s">
        <v>37</v>
      </c>
      <c r="C34" s="25"/>
      <c r="D34" s="25"/>
      <c r="E34" s="26"/>
      <c r="F34" s="20">
        <v>5.033921400001418</v>
      </c>
      <c r="G34" s="46">
        <v>0.0002631120740493331</v>
      </c>
      <c r="H34" s="20"/>
    </row>
    <row r="35" spans="1:8" ht="15">
      <c r="A35" s="32"/>
      <c r="B35" s="41" t="s">
        <v>34</v>
      </c>
      <c r="C35" s="34"/>
      <c r="D35" s="34"/>
      <c r="E35" s="40"/>
      <c r="F35" s="35">
        <v>5.033921400001418</v>
      </c>
      <c r="G35" s="47">
        <v>0.0002631120740493331</v>
      </c>
      <c r="H35" s="35"/>
    </row>
    <row r="36" spans="1:8" ht="15">
      <c r="A36" s="42"/>
      <c r="B36" s="44" t="s">
        <v>38</v>
      </c>
      <c r="C36" s="43"/>
      <c r="D36" s="43"/>
      <c r="E36" s="43"/>
      <c r="F36" s="31">
        <v>19132.2325978</v>
      </c>
      <c r="G36" s="48">
        <v>1</v>
      </c>
      <c r="H36" s="31"/>
    </row>
    <row r="38" spans="1:7" ht="30.75" customHeight="1">
      <c r="A38" s="56" t="s">
        <v>113</v>
      </c>
      <c r="B38" s="168" t="s">
        <v>114</v>
      </c>
      <c r="C38" s="168"/>
      <c r="D38" s="168"/>
      <c r="E38" s="168"/>
      <c r="F38" s="168"/>
      <c r="G38" s="169"/>
    </row>
  </sheetData>
  <sheetProtection/>
  <mergeCells count="3">
    <mergeCell ref="A2:H2"/>
    <mergeCell ref="A3:H3"/>
    <mergeCell ref="B38:G38"/>
  </mergeCells>
  <conditionalFormatting sqref="C29:D29 C32:E35 F33 H33">
    <cfRule type="cellIs" priority="2" dxfId="28" operator="lessThan" stopIfTrue="1">
      <formula>0</formula>
    </cfRule>
  </conditionalFormatting>
  <conditionalFormatting sqref="G33">
    <cfRule type="cellIs" priority="3" dxfId="28"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5"/>
  <cols>
    <col min="1" max="1" width="7.28125" style="0" customWidth="1"/>
    <col min="2" max="2" width="38.851562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106</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9</v>
      </c>
      <c r="C7" s="19" t="s">
        <v>10</v>
      </c>
      <c r="D7" s="19" t="s">
        <v>11</v>
      </c>
      <c r="E7" s="20">
        <v>200</v>
      </c>
      <c r="F7" s="20">
        <v>2532.116857</v>
      </c>
      <c r="G7" s="30">
        <v>7.37</v>
      </c>
      <c r="H7" s="30">
        <v>0</v>
      </c>
    </row>
    <row r="8" spans="1:8" ht="15">
      <c r="A8" s="17"/>
      <c r="B8" s="22"/>
      <c r="C8" s="19"/>
      <c r="D8" s="19"/>
      <c r="E8" s="20"/>
      <c r="F8" s="20"/>
      <c r="G8" s="23"/>
      <c r="H8" s="20"/>
    </row>
    <row r="9" spans="1:8" ht="15">
      <c r="A9" s="17"/>
      <c r="B9" s="18" t="s">
        <v>16</v>
      </c>
      <c r="C9" s="19"/>
      <c r="D9" s="19"/>
      <c r="E9" s="20"/>
      <c r="F9" s="20"/>
      <c r="G9" s="30"/>
      <c r="H9" s="20"/>
    </row>
    <row r="10" spans="1:8" ht="15">
      <c r="A10" s="57">
        <v>2</v>
      </c>
      <c r="B10" s="58" t="s">
        <v>116</v>
      </c>
      <c r="C10" s="59" t="s">
        <v>117</v>
      </c>
      <c r="D10" s="59" t="s">
        <v>17</v>
      </c>
      <c r="E10" s="60">
        <v>1000</v>
      </c>
      <c r="F10" s="60">
        <v>4987.1612595</v>
      </c>
      <c r="G10" s="61">
        <v>14.51</v>
      </c>
      <c r="H10" s="61">
        <v>3.8</v>
      </c>
    </row>
    <row r="11" spans="1:8" ht="15">
      <c r="A11" s="57">
        <v>3</v>
      </c>
      <c r="B11" s="58" t="s">
        <v>18</v>
      </c>
      <c r="C11" s="59" t="s">
        <v>118</v>
      </c>
      <c r="D11" s="59" t="s">
        <v>20</v>
      </c>
      <c r="E11" s="60">
        <v>1000</v>
      </c>
      <c r="F11" s="60">
        <v>4987.1567386</v>
      </c>
      <c r="G11" s="61">
        <v>14.51</v>
      </c>
      <c r="H11" s="61">
        <v>3.8</v>
      </c>
    </row>
    <row r="12" spans="1:8" ht="15">
      <c r="A12" s="57">
        <v>4</v>
      </c>
      <c r="B12" s="58" t="s">
        <v>21</v>
      </c>
      <c r="C12" s="59" t="s">
        <v>22</v>
      </c>
      <c r="D12" s="59" t="s">
        <v>23</v>
      </c>
      <c r="E12" s="60">
        <v>1000</v>
      </c>
      <c r="F12" s="60">
        <v>4986.3170732</v>
      </c>
      <c r="G12" s="61">
        <v>14.51</v>
      </c>
      <c r="H12" s="61">
        <v>4.05</v>
      </c>
    </row>
    <row r="13" spans="1:8" ht="15">
      <c r="A13" s="57">
        <v>5</v>
      </c>
      <c r="B13" s="58" t="s">
        <v>24</v>
      </c>
      <c r="C13" s="59" t="s">
        <v>118</v>
      </c>
      <c r="D13" s="59" t="s">
        <v>25</v>
      </c>
      <c r="E13" s="60">
        <v>1000</v>
      </c>
      <c r="F13" s="60">
        <v>4985.8496504</v>
      </c>
      <c r="G13" s="61">
        <v>14.51</v>
      </c>
      <c r="H13" s="61">
        <v>4.2</v>
      </c>
    </row>
    <row r="14" spans="1:8" ht="15">
      <c r="A14" s="57">
        <v>6</v>
      </c>
      <c r="B14" s="58" t="s">
        <v>28</v>
      </c>
      <c r="C14" s="59" t="s">
        <v>117</v>
      </c>
      <c r="D14" s="59" t="s">
        <v>29</v>
      </c>
      <c r="E14" s="60">
        <v>500</v>
      </c>
      <c r="F14" s="60">
        <v>2493.9346129</v>
      </c>
      <c r="G14" s="61">
        <v>7.26</v>
      </c>
      <c r="H14" s="61">
        <v>6.5</v>
      </c>
    </row>
    <row r="15" spans="1:8" ht="15">
      <c r="A15" s="57">
        <v>7</v>
      </c>
      <c r="B15" s="58" t="s">
        <v>26</v>
      </c>
      <c r="C15" s="59" t="s">
        <v>118</v>
      </c>
      <c r="D15" s="59" t="s">
        <v>27</v>
      </c>
      <c r="E15" s="60">
        <v>500</v>
      </c>
      <c r="F15" s="60">
        <v>2493.1897727</v>
      </c>
      <c r="G15" s="61">
        <v>7.25</v>
      </c>
      <c r="H15" s="61">
        <v>3.86</v>
      </c>
    </row>
    <row r="16" spans="1:8" ht="15">
      <c r="A16" s="57">
        <v>8</v>
      </c>
      <c r="B16" s="58" t="s">
        <v>28</v>
      </c>
      <c r="C16" s="59" t="s">
        <v>117</v>
      </c>
      <c r="D16" s="59" t="s">
        <v>30</v>
      </c>
      <c r="E16" s="60">
        <v>500</v>
      </c>
      <c r="F16" s="60">
        <v>2489.5768349</v>
      </c>
      <c r="G16" s="61">
        <v>7.24</v>
      </c>
      <c r="H16" s="61">
        <v>6.2</v>
      </c>
    </row>
    <row r="17" spans="1:8" ht="15">
      <c r="A17" s="57">
        <v>9</v>
      </c>
      <c r="B17" s="58" t="s">
        <v>24</v>
      </c>
      <c r="C17" s="59" t="s">
        <v>118</v>
      </c>
      <c r="D17" s="59" t="s">
        <v>31</v>
      </c>
      <c r="E17" s="60">
        <v>390</v>
      </c>
      <c r="F17" s="60">
        <v>1946.6929506</v>
      </c>
      <c r="G17" s="61">
        <v>5.66</v>
      </c>
      <c r="H17" s="61">
        <v>4.55</v>
      </c>
    </row>
    <row r="18" spans="1:8" ht="15">
      <c r="A18" s="57">
        <v>10</v>
      </c>
      <c r="B18" s="58" t="s">
        <v>32</v>
      </c>
      <c r="C18" s="59" t="s">
        <v>119</v>
      </c>
      <c r="D18" s="59" t="s">
        <v>33</v>
      </c>
      <c r="E18" s="60">
        <v>360</v>
      </c>
      <c r="F18" s="60">
        <v>1793.7249</v>
      </c>
      <c r="G18" s="61">
        <v>5.22</v>
      </c>
      <c r="H18" s="61">
        <v>4.95</v>
      </c>
    </row>
    <row r="19" spans="1:8" ht="15">
      <c r="A19" s="17"/>
      <c r="B19" s="22"/>
      <c r="C19" s="19"/>
      <c r="D19" s="19"/>
      <c r="E19" s="20"/>
      <c r="F19" s="20"/>
      <c r="G19" s="30"/>
      <c r="H19" s="20"/>
    </row>
    <row r="20" spans="1:8" ht="15">
      <c r="A20" s="17"/>
      <c r="B20" s="18"/>
      <c r="C20" s="19"/>
      <c r="D20" s="19"/>
      <c r="E20" s="20"/>
      <c r="F20" s="20"/>
      <c r="G20" s="30"/>
      <c r="H20" s="20"/>
    </row>
    <row r="21" spans="1:8" ht="15">
      <c r="A21" s="32"/>
      <c r="B21" s="33" t="s">
        <v>34</v>
      </c>
      <c r="C21" s="34"/>
      <c r="D21" s="34"/>
      <c r="E21" s="35">
        <v>0</v>
      </c>
      <c r="F21" s="35">
        <v>33695.7206498</v>
      </c>
      <c r="G21" s="62">
        <v>98.04</v>
      </c>
      <c r="H21" s="35"/>
    </row>
    <row r="22" spans="1:8" ht="15">
      <c r="A22" s="12"/>
      <c r="B22" s="18" t="s">
        <v>35</v>
      </c>
      <c r="C22" s="13"/>
      <c r="D22" s="13"/>
      <c r="E22" s="14"/>
      <c r="F22" s="15"/>
      <c r="G22" s="16"/>
      <c r="H22" s="15"/>
    </row>
    <row r="23" spans="1:8" ht="15">
      <c r="A23" s="17"/>
      <c r="B23" s="22" t="s">
        <v>35</v>
      </c>
      <c r="C23" s="19"/>
      <c r="D23" s="19"/>
      <c r="E23" s="20"/>
      <c r="F23" s="20">
        <v>660.4124995</v>
      </c>
      <c r="G23" s="30">
        <v>1.92</v>
      </c>
      <c r="H23" s="46">
        <v>0.0337</v>
      </c>
    </row>
    <row r="24" spans="1:8" ht="15">
      <c r="A24" s="32"/>
      <c r="B24" s="33" t="s">
        <v>34</v>
      </c>
      <c r="C24" s="34"/>
      <c r="D24" s="34"/>
      <c r="E24" s="40"/>
      <c r="F24" s="35">
        <v>660.412</v>
      </c>
      <c r="G24" s="62">
        <v>1.92</v>
      </c>
      <c r="H24" s="35"/>
    </row>
    <row r="25" spans="1:8" ht="15">
      <c r="A25" s="24"/>
      <c r="B25" s="27" t="s">
        <v>36</v>
      </c>
      <c r="C25" s="25"/>
      <c r="D25" s="25"/>
      <c r="E25" s="26"/>
      <c r="F25" s="28"/>
      <c r="G25" s="29"/>
      <c r="H25" s="28"/>
    </row>
    <row r="26" spans="1:8" ht="15">
      <c r="A26" s="24"/>
      <c r="B26" s="27" t="s">
        <v>37</v>
      </c>
      <c r="C26" s="25"/>
      <c r="D26" s="25"/>
      <c r="E26" s="26"/>
      <c r="F26" s="20">
        <v>10.218808699997908</v>
      </c>
      <c r="G26" s="30">
        <v>0.04000000000001</v>
      </c>
      <c r="H26" s="20"/>
    </row>
    <row r="27" spans="1:8" ht="15">
      <c r="A27" s="32"/>
      <c r="B27" s="41" t="s">
        <v>34</v>
      </c>
      <c r="C27" s="34"/>
      <c r="D27" s="34"/>
      <c r="E27" s="40"/>
      <c r="F27" s="35">
        <v>10.218808699997908</v>
      </c>
      <c r="G27" s="62">
        <v>0.04000000000001</v>
      </c>
      <c r="H27" s="35"/>
    </row>
    <row r="28" spans="1:8" ht="15">
      <c r="A28" s="42"/>
      <c r="B28" s="44" t="s">
        <v>38</v>
      </c>
      <c r="C28" s="43"/>
      <c r="D28" s="43"/>
      <c r="E28" s="43"/>
      <c r="F28" s="31">
        <v>34366.352</v>
      </c>
      <c r="G28" s="63" t="s">
        <v>120</v>
      </c>
      <c r="H28" s="31"/>
    </row>
    <row r="30" spans="1:7" ht="30" customHeight="1">
      <c r="A30" s="56" t="s">
        <v>113</v>
      </c>
      <c r="B30" s="168" t="s">
        <v>114</v>
      </c>
      <c r="C30" s="168"/>
      <c r="D30" s="168"/>
      <c r="E30" s="168"/>
      <c r="F30" s="168"/>
      <c r="G30" s="169"/>
    </row>
  </sheetData>
  <sheetProtection/>
  <mergeCells count="3">
    <mergeCell ref="A2:H2"/>
    <mergeCell ref="A3:H3"/>
    <mergeCell ref="B30:G30"/>
  </mergeCells>
  <conditionalFormatting sqref="C21:D21 C24:E27 F25 H25">
    <cfRule type="cellIs" priority="1" dxfId="28" operator="lessThan" stopIfTrue="1">
      <formula>0</formula>
    </cfRule>
  </conditionalFormatting>
  <conditionalFormatting sqref="G25">
    <cfRule type="cellIs" priority="2" dxfId="28"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41.57421875" style="0" customWidth="1"/>
    <col min="3" max="3" width="21.00390625" style="0" bestFit="1"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66" t="s">
        <v>107</v>
      </c>
      <c r="B2" s="166"/>
      <c r="C2" s="166"/>
      <c r="D2" s="166"/>
      <c r="E2" s="166"/>
      <c r="F2" s="166"/>
      <c r="G2" s="166"/>
      <c r="H2" s="166"/>
    </row>
    <row r="3" spans="1:8" ht="15">
      <c r="A3" s="167" t="s">
        <v>115</v>
      </c>
      <c r="B3" s="167"/>
      <c r="C3" s="167"/>
      <c r="D3" s="167"/>
      <c r="E3" s="167"/>
      <c r="F3" s="167"/>
      <c r="G3" s="167"/>
      <c r="H3" s="167"/>
    </row>
    <row r="4" spans="1:8" ht="26.25" customHeight="1">
      <c r="A4" s="36" t="s">
        <v>0</v>
      </c>
      <c r="B4" s="37" t="s">
        <v>1</v>
      </c>
      <c r="C4" s="37" t="s">
        <v>2</v>
      </c>
      <c r="D4" s="38" t="s">
        <v>3</v>
      </c>
      <c r="E4" s="38" t="s">
        <v>4</v>
      </c>
      <c r="F4" s="45" t="s">
        <v>5</v>
      </c>
      <c r="G4" s="39" t="s">
        <v>6</v>
      </c>
      <c r="H4" s="45" t="s">
        <v>7</v>
      </c>
    </row>
    <row r="5" spans="1:8" ht="15">
      <c r="A5" s="12"/>
      <c r="B5" s="13"/>
      <c r="C5" s="13"/>
      <c r="D5" s="13"/>
      <c r="E5" s="14"/>
      <c r="F5" s="15"/>
      <c r="G5" s="16"/>
      <c r="H5" s="15"/>
    </row>
    <row r="6" spans="1:8" ht="15">
      <c r="A6" s="17"/>
      <c r="B6" s="18" t="s">
        <v>8</v>
      </c>
      <c r="C6" s="19"/>
      <c r="D6" s="19"/>
      <c r="E6" s="20"/>
      <c r="F6" s="20"/>
      <c r="G6" s="21"/>
      <c r="H6" s="20"/>
    </row>
    <row r="7" spans="1:8" ht="15">
      <c r="A7" s="17">
        <v>1</v>
      </c>
      <c r="B7" s="22" t="s">
        <v>39</v>
      </c>
      <c r="C7" s="19" t="s">
        <v>40</v>
      </c>
      <c r="D7" s="19" t="s">
        <v>41</v>
      </c>
      <c r="E7" s="20">
        <v>458496</v>
      </c>
      <c r="F7" s="20">
        <v>4584.96</v>
      </c>
      <c r="G7" s="30">
        <v>11.22</v>
      </c>
      <c r="H7" s="30">
        <v>11.75</v>
      </c>
    </row>
    <row r="8" spans="1:8" ht="15">
      <c r="A8" s="17">
        <v>2</v>
      </c>
      <c r="B8" s="22" t="s">
        <v>9</v>
      </c>
      <c r="C8" s="19" t="s">
        <v>10</v>
      </c>
      <c r="D8" s="19" t="s">
        <v>42</v>
      </c>
      <c r="E8" s="20">
        <v>299</v>
      </c>
      <c r="F8" s="20">
        <v>3785.5147012</v>
      </c>
      <c r="G8" s="30">
        <v>9.26</v>
      </c>
      <c r="H8" s="30">
        <v>0</v>
      </c>
    </row>
    <row r="9" spans="1:8" ht="15">
      <c r="A9" s="17">
        <v>3</v>
      </c>
      <c r="B9" s="22" t="s">
        <v>12</v>
      </c>
      <c r="C9" s="19" t="s">
        <v>13</v>
      </c>
      <c r="D9" s="19" t="s">
        <v>43</v>
      </c>
      <c r="E9" s="20">
        <v>200</v>
      </c>
      <c r="F9" s="20">
        <v>2000</v>
      </c>
      <c r="G9" s="30">
        <v>4.89</v>
      </c>
      <c r="H9" s="30">
        <v>14.25</v>
      </c>
    </row>
    <row r="10" spans="1:8" ht="15">
      <c r="A10" s="17"/>
      <c r="B10" s="22"/>
      <c r="C10" s="19"/>
      <c r="D10" s="19"/>
      <c r="E10" s="20"/>
      <c r="F10" s="20"/>
      <c r="G10" s="23"/>
      <c r="H10" s="20"/>
    </row>
    <row r="11" spans="1:8" ht="15">
      <c r="A11" s="17"/>
      <c r="B11" s="18" t="s">
        <v>15</v>
      </c>
      <c r="C11" s="22"/>
      <c r="D11" s="22"/>
      <c r="E11" s="22"/>
      <c r="F11" s="22"/>
      <c r="G11" s="22"/>
      <c r="H11" s="17"/>
    </row>
    <row r="12" spans="1:8" ht="15">
      <c r="A12" s="17">
        <v>4</v>
      </c>
      <c r="B12" s="22" t="s">
        <v>44</v>
      </c>
      <c r="C12" s="19" t="s">
        <v>105</v>
      </c>
      <c r="D12" s="19" t="s">
        <v>45</v>
      </c>
      <c r="E12" s="20">
        <v>650</v>
      </c>
      <c r="F12" s="20">
        <v>5800</v>
      </c>
      <c r="G12" s="30">
        <v>14.19</v>
      </c>
      <c r="H12" s="30">
        <v>9.09</v>
      </c>
    </row>
    <row r="13" spans="1:8" ht="15">
      <c r="A13" s="17">
        <v>5</v>
      </c>
      <c r="B13" s="22" t="s">
        <v>46</v>
      </c>
      <c r="C13" s="19" t="s">
        <v>99</v>
      </c>
      <c r="D13" s="19" t="s">
        <v>47</v>
      </c>
      <c r="E13" s="20">
        <v>327000</v>
      </c>
      <c r="F13" s="20">
        <v>3270</v>
      </c>
      <c r="G13" s="30">
        <v>8</v>
      </c>
      <c r="H13" s="30">
        <v>14.57</v>
      </c>
    </row>
    <row r="14" spans="1:8" ht="15">
      <c r="A14" s="17">
        <v>6</v>
      </c>
      <c r="B14" s="22" t="s">
        <v>48</v>
      </c>
      <c r="C14" s="19" t="s">
        <v>49</v>
      </c>
      <c r="D14" s="19" t="s">
        <v>50</v>
      </c>
      <c r="E14" s="20">
        <v>261</v>
      </c>
      <c r="F14" s="20">
        <v>2610</v>
      </c>
      <c r="G14" s="30">
        <v>6.39</v>
      </c>
      <c r="H14" s="30">
        <v>9.09</v>
      </c>
    </row>
    <row r="15" spans="1:8" ht="15">
      <c r="A15" s="17">
        <v>7</v>
      </c>
      <c r="B15" s="22" t="s">
        <v>51</v>
      </c>
      <c r="C15" s="19" t="s">
        <v>52</v>
      </c>
      <c r="D15" s="19" t="s">
        <v>53</v>
      </c>
      <c r="E15" s="20">
        <v>120</v>
      </c>
      <c r="F15" s="20">
        <v>1198.43648</v>
      </c>
      <c r="G15" s="30">
        <v>2.93</v>
      </c>
      <c r="H15" s="30">
        <v>10.8</v>
      </c>
    </row>
    <row r="16" spans="1:8" ht="15">
      <c r="A16" s="17">
        <v>8</v>
      </c>
      <c r="B16" s="22" t="s">
        <v>48</v>
      </c>
      <c r="C16" s="19" t="s">
        <v>49</v>
      </c>
      <c r="D16" s="19" t="s">
        <v>54</v>
      </c>
      <c r="E16" s="20">
        <v>75</v>
      </c>
      <c r="F16" s="20">
        <v>750</v>
      </c>
      <c r="G16" s="30">
        <v>1.84</v>
      </c>
      <c r="H16" s="30">
        <v>9.09</v>
      </c>
    </row>
    <row r="17" spans="1:8" ht="15">
      <c r="A17" s="17">
        <v>9</v>
      </c>
      <c r="B17" s="22" t="s">
        <v>48</v>
      </c>
      <c r="C17" s="19" t="s">
        <v>49</v>
      </c>
      <c r="D17" s="19" t="s">
        <v>55</v>
      </c>
      <c r="E17" s="20">
        <v>47</v>
      </c>
      <c r="F17" s="20">
        <v>470</v>
      </c>
      <c r="G17" s="30">
        <v>1.15</v>
      </c>
      <c r="H17" s="30">
        <v>9.09</v>
      </c>
    </row>
    <row r="18" spans="1:8" ht="15">
      <c r="A18" s="17">
        <v>10</v>
      </c>
      <c r="B18" s="22" t="s">
        <v>56</v>
      </c>
      <c r="C18" s="19" t="s">
        <v>57</v>
      </c>
      <c r="D18" s="19" t="s">
        <v>58</v>
      </c>
      <c r="E18" s="20">
        <v>24151</v>
      </c>
      <c r="F18" s="20">
        <v>241.51</v>
      </c>
      <c r="G18" s="30">
        <v>0.59</v>
      </c>
      <c r="H18" s="30">
        <v>10.5</v>
      </c>
    </row>
    <row r="19" spans="1:8" ht="15">
      <c r="A19" s="17"/>
      <c r="B19" s="22"/>
      <c r="C19" s="19"/>
      <c r="D19" s="19"/>
      <c r="E19" s="20"/>
      <c r="F19" s="20"/>
      <c r="G19" s="30"/>
      <c r="H19" s="20"/>
    </row>
    <row r="20" spans="1:8" ht="15">
      <c r="A20" s="17"/>
      <c r="B20" s="18" t="s">
        <v>16</v>
      </c>
      <c r="C20" s="19"/>
      <c r="D20" s="19"/>
      <c r="E20" s="20"/>
      <c r="F20" s="20"/>
      <c r="G20" s="30"/>
      <c r="H20" s="20"/>
    </row>
    <row r="21" spans="1:8" ht="15">
      <c r="A21" s="57">
        <v>11</v>
      </c>
      <c r="B21" s="58" t="s">
        <v>59</v>
      </c>
      <c r="C21" s="59" t="s">
        <v>118</v>
      </c>
      <c r="D21" s="59" t="s">
        <v>60</v>
      </c>
      <c r="E21" s="60">
        <v>628</v>
      </c>
      <c r="F21" s="60">
        <v>3101.3919087</v>
      </c>
      <c r="G21" s="61">
        <v>7.59</v>
      </c>
      <c r="H21" s="61">
        <v>4.35</v>
      </c>
    </row>
    <row r="22" spans="1:8" ht="15">
      <c r="A22" s="57">
        <v>12</v>
      </c>
      <c r="B22" s="58" t="s">
        <v>61</v>
      </c>
      <c r="C22" s="59" t="s">
        <v>118</v>
      </c>
      <c r="D22" s="59" t="s">
        <v>62</v>
      </c>
      <c r="E22" s="60">
        <v>500</v>
      </c>
      <c r="F22" s="60">
        <v>2469.000625</v>
      </c>
      <c r="G22" s="61">
        <v>6.04</v>
      </c>
      <c r="H22" s="61">
        <v>4.19</v>
      </c>
    </row>
    <row r="23" spans="1:8" ht="15">
      <c r="A23" s="57">
        <v>13</v>
      </c>
      <c r="B23" s="58" t="s">
        <v>63</v>
      </c>
      <c r="C23" s="59" t="s">
        <v>118</v>
      </c>
      <c r="D23" s="59" t="s">
        <v>64</v>
      </c>
      <c r="E23" s="60">
        <v>324</v>
      </c>
      <c r="F23" s="60">
        <v>1615.489252</v>
      </c>
      <c r="G23" s="61">
        <v>3.95</v>
      </c>
      <c r="H23" s="61">
        <v>3.95</v>
      </c>
    </row>
    <row r="24" spans="1:8" ht="15">
      <c r="A24" s="57">
        <v>14</v>
      </c>
      <c r="B24" s="58" t="s">
        <v>59</v>
      </c>
      <c r="C24" s="59" t="s">
        <v>118</v>
      </c>
      <c r="D24" s="59" t="s">
        <v>104</v>
      </c>
      <c r="E24" s="60">
        <v>323</v>
      </c>
      <c r="F24" s="60">
        <v>1587.7830971</v>
      </c>
      <c r="G24" s="61">
        <v>3.89</v>
      </c>
      <c r="H24" s="61">
        <v>4.3</v>
      </c>
    </row>
    <row r="25" spans="1:8" ht="15">
      <c r="A25" s="57">
        <v>15</v>
      </c>
      <c r="B25" s="58" t="s">
        <v>24</v>
      </c>
      <c r="C25" s="59" t="s">
        <v>118</v>
      </c>
      <c r="D25" s="59" t="s">
        <v>31</v>
      </c>
      <c r="E25" s="60">
        <v>213</v>
      </c>
      <c r="F25" s="60">
        <v>1063.1938423</v>
      </c>
      <c r="G25" s="61">
        <v>2.6</v>
      </c>
      <c r="H25" s="61">
        <v>4.55</v>
      </c>
    </row>
    <row r="26" spans="1:8" ht="15">
      <c r="A26" s="57">
        <v>16</v>
      </c>
      <c r="B26" s="58" t="s">
        <v>32</v>
      </c>
      <c r="C26" s="59" t="s">
        <v>118</v>
      </c>
      <c r="D26" s="59" t="s">
        <v>65</v>
      </c>
      <c r="E26" s="60">
        <v>162</v>
      </c>
      <c r="F26" s="60">
        <v>803.8380509</v>
      </c>
      <c r="G26" s="61">
        <v>1.97</v>
      </c>
      <c r="H26" s="61">
        <v>4.95</v>
      </c>
    </row>
    <row r="27" spans="1:8" ht="15">
      <c r="A27" s="57">
        <v>17</v>
      </c>
      <c r="B27" s="58" t="s">
        <v>26</v>
      </c>
      <c r="C27" s="59" t="s">
        <v>118</v>
      </c>
      <c r="D27" s="59" t="s">
        <v>66</v>
      </c>
      <c r="E27" s="60">
        <v>162</v>
      </c>
      <c r="F27" s="60">
        <v>800.7561318</v>
      </c>
      <c r="G27" s="61">
        <v>1.96</v>
      </c>
      <c r="H27" s="61">
        <v>4.16</v>
      </c>
    </row>
    <row r="28" spans="1:8" ht="15">
      <c r="A28" s="57">
        <v>18</v>
      </c>
      <c r="B28" s="58" t="s">
        <v>67</v>
      </c>
      <c r="C28" s="59" t="s">
        <v>117</v>
      </c>
      <c r="D28" s="59" t="s">
        <v>68</v>
      </c>
      <c r="E28" s="60">
        <v>162</v>
      </c>
      <c r="F28" s="60">
        <v>800.28015</v>
      </c>
      <c r="G28" s="61">
        <v>1.96</v>
      </c>
      <c r="H28" s="61">
        <v>4.25</v>
      </c>
    </row>
    <row r="29" spans="1:8" ht="15">
      <c r="A29" s="57">
        <v>19</v>
      </c>
      <c r="B29" s="58" t="s">
        <v>32</v>
      </c>
      <c r="C29" s="59" t="s">
        <v>119</v>
      </c>
      <c r="D29" s="59" t="s">
        <v>33</v>
      </c>
      <c r="E29" s="60">
        <v>45</v>
      </c>
      <c r="F29" s="60">
        <v>224.2156125</v>
      </c>
      <c r="G29" s="61">
        <v>0.55</v>
      </c>
      <c r="H29" s="61">
        <v>4.95</v>
      </c>
    </row>
    <row r="30" spans="1:8" ht="15">
      <c r="A30" s="17"/>
      <c r="B30" s="22"/>
      <c r="C30" s="19"/>
      <c r="D30" s="19"/>
      <c r="E30" s="20"/>
      <c r="F30" s="20"/>
      <c r="G30" s="30"/>
      <c r="H30" s="20"/>
    </row>
    <row r="31" spans="1:8" ht="15">
      <c r="A31" s="17"/>
      <c r="B31" s="18"/>
      <c r="C31" s="19"/>
      <c r="D31" s="19"/>
      <c r="E31" s="20"/>
      <c r="F31" s="20"/>
      <c r="G31" s="30"/>
      <c r="H31" s="20"/>
    </row>
    <row r="32" spans="1:8" ht="15">
      <c r="A32" s="32"/>
      <c r="B32" s="33" t="s">
        <v>34</v>
      </c>
      <c r="C32" s="34"/>
      <c r="D32" s="34"/>
      <c r="E32" s="35">
        <v>0</v>
      </c>
      <c r="F32" s="35">
        <v>37176.3698515</v>
      </c>
      <c r="G32" s="62">
        <v>90.97000000000001</v>
      </c>
      <c r="H32" s="35"/>
    </row>
    <row r="33" spans="1:8" ht="15">
      <c r="A33" s="12"/>
      <c r="B33" s="18" t="s">
        <v>35</v>
      </c>
      <c r="C33" s="13"/>
      <c r="D33" s="13"/>
      <c r="E33" s="14"/>
      <c r="F33" s="15"/>
      <c r="G33" s="16"/>
      <c r="H33" s="15"/>
    </row>
    <row r="34" spans="1:8" ht="15">
      <c r="A34" s="17"/>
      <c r="B34" s="22" t="s">
        <v>35</v>
      </c>
      <c r="C34" s="19"/>
      <c r="D34" s="19"/>
      <c r="E34" s="20"/>
      <c r="F34" s="20">
        <v>3539.8596609</v>
      </c>
      <c r="G34" s="30">
        <v>8.66</v>
      </c>
      <c r="H34" s="46">
        <v>0.0337</v>
      </c>
    </row>
    <row r="35" spans="1:8" ht="15">
      <c r="A35" s="32"/>
      <c r="B35" s="33" t="s">
        <v>34</v>
      </c>
      <c r="C35" s="34"/>
      <c r="D35" s="34"/>
      <c r="E35" s="40"/>
      <c r="F35" s="35">
        <v>3539.86</v>
      </c>
      <c r="G35" s="62">
        <v>8.66</v>
      </c>
      <c r="H35" s="35"/>
    </row>
    <row r="36" spans="1:8" ht="15">
      <c r="A36" s="24"/>
      <c r="B36" s="27" t="s">
        <v>36</v>
      </c>
      <c r="C36" s="25"/>
      <c r="D36" s="25"/>
      <c r="E36" s="26"/>
      <c r="F36" s="28"/>
      <c r="G36" s="29"/>
      <c r="H36" s="28"/>
    </row>
    <row r="37" spans="1:8" ht="15">
      <c r="A37" s="24"/>
      <c r="B37" s="27" t="s">
        <v>37</v>
      </c>
      <c r="C37" s="25"/>
      <c r="D37" s="25"/>
      <c r="E37" s="26"/>
      <c r="F37" s="20">
        <v>146.79002129999708</v>
      </c>
      <c r="G37" s="30">
        <v>0.36999999999999</v>
      </c>
      <c r="H37" s="20"/>
    </row>
    <row r="38" spans="1:8" ht="15">
      <c r="A38" s="32"/>
      <c r="B38" s="41" t="s">
        <v>34</v>
      </c>
      <c r="C38" s="34"/>
      <c r="D38" s="34"/>
      <c r="E38" s="40"/>
      <c r="F38" s="35">
        <v>146.79002129999708</v>
      </c>
      <c r="G38" s="62">
        <v>0.36999999999999</v>
      </c>
      <c r="H38" s="35"/>
    </row>
    <row r="39" spans="1:8" ht="15">
      <c r="A39" s="42"/>
      <c r="B39" s="44" t="s">
        <v>38</v>
      </c>
      <c r="C39" s="43"/>
      <c r="D39" s="43"/>
      <c r="E39" s="43"/>
      <c r="F39" s="31">
        <v>40863.02</v>
      </c>
      <c r="G39" s="63" t="s">
        <v>120</v>
      </c>
      <c r="H39" s="31"/>
    </row>
    <row r="42" spans="1:7" ht="30.75" customHeight="1">
      <c r="A42" s="56" t="s">
        <v>113</v>
      </c>
      <c r="B42" s="168" t="s">
        <v>114</v>
      </c>
      <c r="C42" s="168"/>
      <c r="D42" s="168"/>
      <c r="E42" s="168"/>
      <c r="F42" s="168"/>
      <c r="G42" s="169"/>
    </row>
  </sheetData>
  <sheetProtection/>
  <mergeCells count="3">
    <mergeCell ref="A2:H2"/>
    <mergeCell ref="A3:H3"/>
    <mergeCell ref="B42:G42"/>
  </mergeCells>
  <conditionalFormatting sqref="C32:D32 C35:E38 F36 H36">
    <cfRule type="cellIs" priority="1" dxfId="28" operator="lessThan" stopIfTrue="1">
      <formula>0</formula>
    </cfRule>
  </conditionalFormatting>
  <conditionalFormatting sqref="G36">
    <cfRule type="cellIs" priority="2" dxfId="28"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2021-04-12T05:37:23Z</dcterms:modified>
  <cp:category/>
  <cp:version/>
  <cp:contentType/>
  <cp:contentStatus/>
</cp:coreProperties>
</file>